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BAck up_06.10.2018\P&amp;S\2019-24  Data\O&amp;M Additional\"/>
    </mc:Choice>
  </mc:AlternateContent>
  <bookViews>
    <workbookView xWindow="0" yWindow="0" windowWidth="23040" windowHeight="8610" firstSheet="11" activeTab="12"/>
  </bookViews>
  <sheets>
    <sheet name="Mouda" sheetId="23" r:id="rId1"/>
    <sheet name="Simhadri" sheetId="21" r:id="rId2"/>
    <sheet name="Ramagundam" sheetId="19" r:id="rId3"/>
    <sheet name="Barh" sheetId="18" r:id="rId4"/>
    <sheet name="TTPS" sheetId="17" r:id="rId5"/>
    <sheet name="Talcher" sheetId="16" r:id="rId6"/>
    <sheet name="Kahalgaon" sheetId="15" r:id="rId7"/>
    <sheet name="Farakka" sheetId="14" r:id="rId8"/>
    <sheet name="Sipat" sheetId="11" r:id="rId9"/>
    <sheet name="Vindhyachal" sheetId="10" r:id="rId10"/>
    <sheet name="Korba" sheetId="9" r:id="rId11"/>
    <sheet name="Dadri Coal" sheetId="5" r:id="rId12"/>
    <sheet name="Badarpur" sheetId="4" r:id="rId13"/>
    <sheet name="Unchahar" sheetId="3" r:id="rId14"/>
    <sheet name="Rihand" sheetId="2" r:id="rId15"/>
    <sheet name="Tanda" sheetId="24" r:id="rId16"/>
    <sheet name="Singrauli" sheetId="1" r:id="rId17"/>
    <sheet name="Anta" sheetId="6" r:id="rId18"/>
    <sheet name="Aurayia" sheetId="25" r:id="rId19"/>
    <sheet name="Dadri Gas" sheetId="7" r:id="rId20"/>
    <sheet name="Faridabad" sheetId="8" r:id="rId21"/>
    <sheet name="Kawas" sheetId="12" r:id="rId22"/>
    <sheet name="Gandhar" sheetId="13" r:id="rId23"/>
    <sheet name="Kayamkulam" sheetId="20" r:id="rId24"/>
    <sheet name="Koldam" sheetId="22" r:id="rId25"/>
  </sheets>
  <definedNames>
    <definedName name="_xlnm.Print_Area" localSheetId="17">Anta!$A$7:$H$81</definedName>
    <definedName name="_xlnm.Print_Area" localSheetId="18">Aurayia!$A$7:$H$81</definedName>
    <definedName name="_xlnm.Print_Area" localSheetId="12">Badarpur!$A$8:$H$82</definedName>
    <definedName name="_xlnm.Print_Area" localSheetId="3">Barh!$A$7:$H$81</definedName>
    <definedName name="_xlnm.Print_Area" localSheetId="11">'Dadri Coal'!$A$7:$H$81</definedName>
    <definedName name="_xlnm.Print_Area" localSheetId="19">'Dadri Gas'!$A$7:$H$81</definedName>
    <definedName name="_xlnm.Print_Area" localSheetId="7">Farakka!$A$7:$H$81</definedName>
    <definedName name="_xlnm.Print_Area" localSheetId="20">Faridabad!$A$7:$H$81</definedName>
    <definedName name="_xlnm.Print_Area" localSheetId="22">Gandhar!$A$6:$H$80</definedName>
    <definedName name="_xlnm.Print_Area" localSheetId="6">Kahalgaon!$A$7:$H$81</definedName>
    <definedName name="_xlnm.Print_Area" localSheetId="21">Kawas!$A$7:$H$81</definedName>
    <definedName name="_xlnm.Print_Area" localSheetId="23">Kayamkulam!$A$7:$H$81</definedName>
    <definedName name="_xlnm.Print_Area" localSheetId="24">Koldam!$A$6:$H$80</definedName>
    <definedName name="_xlnm.Print_Area" localSheetId="10">Korba!$A$7:$H$81</definedName>
    <definedName name="_xlnm.Print_Area" localSheetId="0">Mouda!$A$7:$H$81</definedName>
    <definedName name="_xlnm.Print_Area" localSheetId="2">Ramagundam!$A$7:$H$81</definedName>
    <definedName name="_xlnm.Print_Area" localSheetId="14">Rihand!$A$7:$H$81</definedName>
    <definedName name="_xlnm.Print_Area" localSheetId="1">Simhadri!$A$7:$H$81</definedName>
    <definedName name="_xlnm.Print_Area" localSheetId="16">Singrauli!$A$7:$H$81</definedName>
    <definedName name="_xlnm.Print_Area" localSheetId="8">Sipat!$A$2:$H$80</definedName>
    <definedName name="_xlnm.Print_Area" localSheetId="5">Talcher!$A$7:$H$81</definedName>
    <definedName name="_xlnm.Print_Area" localSheetId="15">Tanda!$A$7:$H$81</definedName>
    <definedName name="_xlnm.Print_Area" localSheetId="4">TTPS!$A$6:$H$80</definedName>
    <definedName name="_xlnm.Print_Area" localSheetId="13">Unchahar!$A$7:$H$81</definedName>
    <definedName name="_xlnm.Print_Area" localSheetId="9">Vindhyachal!$A$6:$H$80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7" i="16" l="1"/>
  <c r="H79" i="16"/>
  <c r="H81" i="16" s="1"/>
  <c r="C24" i="25" l="1"/>
  <c r="D24" i="25"/>
  <c r="E24" i="25"/>
  <c r="F24" i="25"/>
  <c r="G24" i="25"/>
  <c r="H24" i="25"/>
  <c r="C38" i="25"/>
  <c r="D38" i="25"/>
  <c r="D44" i="25" s="1"/>
  <c r="E38" i="25"/>
  <c r="E44" i="25" s="1"/>
  <c r="F38" i="25"/>
  <c r="F44" i="25" s="1"/>
  <c r="G38" i="25"/>
  <c r="H38" i="25"/>
  <c r="H44" i="25" s="1"/>
  <c r="C76" i="25"/>
  <c r="D76" i="25"/>
  <c r="E76" i="25"/>
  <c r="E77" i="25" s="1"/>
  <c r="F76" i="25"/>
  <c r="G76" i="25"/>
  <c r="H76" i="25"/>
  <c r="C89" i="25"/>
  <c r="C90" i="25" s="1"/>
  <c r="D89" i="25"/>
  <c r="D90" i="25" s="1"/>
  <c r="E89" i="25"/>
  <c r="F89" i="25"/>
  <c r="F90" i="25" s="1"/>
  <c r="G89" i="25"/>
  <c r="G90" i="25" s="1"/>
  <c r="H89" i="25"/>
  <c r="H90" i="25" s="1"/>
  <c r="E90" i="25"/>
  <c r="C95" i="25"/>
  <c r="C96" i="25" s="1"/>
  <c r="D95" i="25"/>
  <c r="E95" i="25"/>
  <c r="E96" i="25" s="1"/>
  <c r="F95" i="25"/>
  <c r="F96" i="25" s="1"/>
  <c r="G95" i="25"/>
  <c r="G96" i="25" s="1"/>
  <c r="H95" i="25"/>
  <c r="D96" i="25"/>
  <c r="H96" i="25"/>
  <c r="C104" i="25"/>
  <c r="C105" i="25" s="1"/>
  <c r="D104" i="25"/>
  <c r="D105" i="25" s="1"/>
  <c r="E104" i="25"/>
  <c r="E105" i="25" s="1"/>
  <c r="F104" i="25"/>
  <c r="F105" i="25" s="1"/>
  <c r="G104" i="25"/>
  <c r="G105" i="25" s="1"/>
  <c r="H104" i="25"/>
  <c r="H105" i="25" s="1"/>
  <c r="C44" i="25" l="1"/>
  <c r="C77" i="25" s="1"/>
  <c r="C79" i="25" s="1"/>
  <c r="C81" i="25" s="1"/>
  <c r="H77" i="25"/>
  <c r="D77" i="25"/>
  <c r="D79" i="25" s="1"/>
  <c r="D81" i="25" s="1"/>
  <c r="G44" i="25"/>
  <c r="G77" i="25" s="1"/>
  <c r="F77" i="25"/>
  <c r="E79" i="25"/>
  <c r="E81" i="25" s="1"/>
  <c r="H79" i="25"/>
  <c r="H81" i="25" s="1"/>
  <c r="G79" i="25" l="1"/>
  <c r="G81" i="25" s="1"/>
  <c r="F79" i="25"/>
  <c r="F81" i="25" s="1"/>
  <c r="C24" i="24" l="1"/>
  <c r="D24" i="24"/>
  <c r="E24" i="24"/>
  <c r="F24" i="24"/>
  <c r="G24" i="24"/>
  <c r="H24" i="24"/>
  <c r="C38" i="24"/>
  <c r="C44" i="24" s="1"/>
  <c r="D38" i="24"/>
  <c r="E38" i="24"/>
  <c r="E44" i="24" s="1"/>
  <c r="F38" i="24"/>
  <c r="F44" i="24" s="1"/>
  <c r="G38" i="24"/>
  <c r="G44" i="24" s="1"/>
  <c r="H38" i="24"/>
  <c r="C76" i="24"/>
  <c r="D76" i="24"/>
  <c r="E76" i="24"/>
  <c r="F76" i="24"/>
  <c r="G76" i="24"/>
  <c r="H76" i="24"/>
  <c r="C89" i="24"/>
  <c r="C90" i="24" s="1"/>
  <c r="D89" i="24"/>
  <c r="D90" i="24" s="1"/>
  <c r="E89" i="24"/>
  <c r="E90" i="24" s="1"/>
  <c r="F89" i="24"/>
  <c r="F90" i="24" s="1"/>
  <c r="G89" i="24"/>
  <c r="G90" i="24" s="1"/>
  <c r="H89" i="24"/>
  <c r="H90" i="24" s="1"/>
  <c r="C95" i="24"/>
  <c r="C96" i="24" s="1"/>
  <c r="D95" i="24"/>
  <c r="D96" i="24" s="1"/>
  <c r="E95" i="24"/>
  <c r="F95" i="24"/>
  <c r="F96" i="24" s="1"/>
  <c r="G95" i="24"/>
  <c r="G96" i="24" s="1"/>
  <c r="H95" i="24"/>
  <c r="H96" i="24" s="1"/>
  <c r="E96" i="24"/>
  <c r="C104" i="24"/>
  <c r="C105" i="24" s="1"/>
  <c r="D104" i="24"/>
  <c r="D105" i="24" s="1"/>
  <c r="E104" i="24"/>
  <c r="E105" i="24" s="1"/>
  <c r="F104" i="24"/>
  <c r="F105" i="24" s="1"/>
  <c r="G104" i="24"/>
  <c r="G105" i="24" s="1"/>
  <c r="H104" i="24"/>
  <c r="H105" i="24"/>
  <c r="C77" i="24" l="1"/>
  <c r="C79" i="24" s="1"/>
  <c r="C81" i="24" s="1"/>
  <c r="D77" i="24"/>
  <c r="D79" i="24" s="1"/>
  <c r="D81" i="24" s="1"/>
  <c r="D44" i="24"/>
  <c r="H44" i="24"/>
  <c r="F77" i="24"/>
  <c r="E77" i="24"/>
  <c r="G77" i="24"/>
  <c r="H77" i="24" l="1"/>
  <c r="H79" i="24" s="1"/>
  <c r="H81" i="24" s="1"/>
  <c r="F79" i="24"/>
  <c r="F81" i="24" s="1"/>
  <c r="G79" i="24"/>
  <c r="G81" i="24" s="1"/>
  <c r="E79" i="24"/>
  <c r="E81" i="24" s="1"/>
  <c r="H104" i="23" l="1"/>
  <c r="H105" i="23" s="1"/>
  <c r="G104" i="23"/>
  <c r="G105" i="23" s="1"/>
  <c r="F104" i="23"/>
  <c r="F105" i="23" s="1"/>
  <c r="E104" i="23"/>
  <c r="E105" i="23" s="1"/>
  <c r="D104" i="23"/>
  <c r="D105" i="23" s="1"/>
  <c r="H95" i="23"/>
  <c r="H96" i="23" s="1"/>
  <c r="G95" i="23"/>
  <c r="G96" i="23" s="1"/>
  <c r="F95" i="23"/>
  <c r="F96" i="23" s="1"/>
  <c r="E95" i="23"/>
  <c r="E96" i="23" s="1"/>
  <c r="D95" i="23"/>
  <c r="D96" i="23" s="1"/>
  <c r="H89" i="23"/>
  <c r="H90" i="23" s="1"/>
  <c r="G89" i="23"/>
  <c r="G90" i="23" s="1"/>
  <c r="F89" i="23"/>
  <c r="F90" i="23" s="1"/>
  <c r="E89" i="23"/>
  <c r="E90" i="23" s="1"/>
  <c r="D89" i="23"/>
  <c r="D90" i="23" s="1"/>
  <c r="H76" i="23"/>
  <c r="G76" i="23"/>
  <c r="F76" i="23"/>
  <c r="E76" i="23"/>
  <c r="D76" i="23"/>
  <c r="H38" i="23"/>
  <c r="G38" i="23"/>
  <c r="F38" i="23"/>
  <c r="F44" i="23" s="1"/>
  <c r="E38" i="23"/>
  <c r="E44" i="23" s="1"/>
  <c r="D38" i="23"/>
  <c r="H24" i="23"/>
  <c r="G24" i="23"/>
  <c r="F24" i="23"/>
  <c r="E24" i="23"/>
  <c r="D24" i="23"/>
  <c r="D44" i="23" l="1"/>
  <c r="D77" i="23"/>
  <c r="G44" i="23"/>
  <c r="G77" i="23" s="1"/>
  <c r="G79" i="23" s="1"/>
  <c r="G81" i="23" s="1"/>
  <c r="H44" i="23"/>
  <c r="E77" i="23"/>
  <c r="F77" i="23"/>
  <c r="H103" i="22"/>
  <c r="H104" i="22" s="1"/>
  <c r="G103" i="22"/>
  <c r="G104" i="22" s="1"/>
  <c r="F103" i="22"/>
  <c r="F104" i="22" s="1"/>
  <c r="H94" i="22"/>
  <c r="H95" i="22" s="1"/>
  <c r="G94" i="22"/>
  <c r="G95" i="22" s="1"/>
  <c r="F94" i="22"/>
  <c r="F95" i="22" s="1"/>
  <c r="H88" i="22"/>
  <c r="H89" i="22" s="1"/>
  <c r="G88" i="22"/>
  <c r="G89" i="22" s="1"/>
  <c r="F88" i="22"/>
  <c r="F89" i="22" s="1"/>
  <c r="H75" i="22"/>
  <c r="G75" i="22"/>
  <c r="F75" i="22"/>
  <c r="H37" i="22"/>
  <c r="G37" i="22"/>
  <c r="F37" i="22"/>
  <c r="F43" i="22" s="1"/>
  <c r="H23" i="22"/>
  <c r="G23" i="22"/>
  <c r="F23" i="22"/>
  <c r="D79" i="23" l="1"/>
  <c r="D81" i="23" s="1"/>
  <c r="H77" i="23"/>
  <c r="F79" i="23"/>
  <c r="F81" i="23" s="1"/>
  <c r="E79" i="23"/>
  <c r="E81" i="23" s="1"/>
  <c r="G43" i="22"/>
  <c r="G76" i="22" s="1"/>
  <c r="F76" i="22"/>
  <c r="H43" i="22"/>
  <c r="H104" i="21"/>
  <c r="H105" i="21" s="1"/>
  <c r="G104" i="21"/>
  <c r="G105" i="21" s="1"/>
  <c r="F104" i="21"/>
  <c r="F105" i="21" s="1"/>
  <c r="E104" i="21"/>
  <c r="E105" i="21" s="1"/>
  <c r="D104" i="21"/>
  <c r="D105" i="21" s="1"/>
  <c r="C104" i="21"/>
  <c r="C105" i="21" s="1"/>
  <c r="H95" i="21"/>
  <c r="H96" i="21" s="1"/>
  <c r="G95" i="21"/>
  <c r="G96" i="21" s="1"/>
  <c r="F95" i="21"/>
  <c r="F96" i="21" s="1"/>
  <c r="E95" i="21"/>
  <c r="E96" i="21" s="1"/>
  <c r="D95" i="21"/>
  <c r="D96" i="21" s="1"/>
  <c r="C95" i="21"/>
  <c r="C96" i="21" s="1"/>
  <c r="H89" i="21"/>
  <c r="H90" i="21" s="1"/>
  <c r="G89" i="21"/>
  <c r="G90" i="21" s="1"/>
  <c r="F89" i="21"/>
  <c r="F90" i="21" s="1"/>
  <c r="E89" i="21"/>
  <c r="E90" i="21" s="1"/>
  <c r="D89" i="21"/>
  <c r="D90" i="21" s="1"/>
  <c r="C89" i="21"/>
  <c r="C90" i="21" s="1"/>
  <c r="H76" i="21"/>
  <c r="G76" i="21"/>
  <c r="F76" i="21"/>
  <c r="E76" i="21"/>
  <c r="D76" i="21"/>
  <c r="C76" i="21"/>
  <c r="C44" i="21"/>
  <c r="H38" i="21"/>
  <c r="G38" i="21"/>
  <c r="F38" i="21"/>
  <c r="F44" i="21" s="1"/>
  <c r="E38" i="21"/>
  <c r="E44" i="21" s="1"/>
  <c r="D38" i="21"/>
  <c r="C38" i="21"/>
  <c r="H24" i="21"/>
  <c r="G24" i="21"/>
  <c r="F24" i="21"/>
  <c r="E24" i="21"/>
  <c r="D24" i="21"/>
  <c r="C24" i="21"/>
  <c r="H79" i="23" l="1"/>
  <c r="H81" i="23" s="1"/>
  <c r="H76" i="22"/>
  <c r="G78" i="22"/>
  <c r="G80" i="22" s="1"/>
  <c r="F78" i="22"/>
  <c r="F80" i="22" s="1"/>
  <c r="G44" i="21"/>
  <c r="G77" i="21" s="1"/>
  <c r="C77" i="21"/>
  <c r="C79" i="21" s="1"/>
  <c r="C81" i="21" s="1"/>
  <c r="F77" i="21"/>
  <c r="E77" i="21"/>
  <c r="D44" i="21"/>
  <c r="H44" i="21"/>
  <c r="H104" i="20"/>
  <c r="H105" i="20" s="1"/>
  <c r="G104" i="20"/>
  <c r="G105" i="20" s="1"/>
  <c r="F104" i="20"/>
  <c r="F105" i="20" s="1"/>
  <c r="E104" i="20"/>
  <c r="E105" i="20" s="1"/>
  <c r="D104" i="20"/>
  <c r="D105" i="20" s="1"/>
  <c r="C104" i="20"/>
  <c r="C105" i="20" s="1"/>
  <c r="H95" i="20"/>
  <c r="H96" i="20" s="1"/>
  <c r="G95" i="20"/>
  <c r="G96" i="20" s="1"/>
  <c r="F95" i="20"/>
  <c r="F96" i="20" s="1"/>
  <c r="E95" i="20"/>
  <c r="E96" i="20" s="1"/>
  <c r="D95" i="20"/>
  <c r="D96" i="20" s="1"/>
  <c r="C95" i="20"/>
  <c r="C96" i="20" s="1"/>
  <c r="H89" i="20"/>
  <c r="H90" i="20" s="1"/>
  <c r="G89" i="20"/>
  <c r="G90" i="20" s="1"/>
  <c r="F89" i="20"/>
  <c r="F90" i="20" s="1"/>
  <c r="E89" i="20"/>
  <c r="E90" i="20" s="1"/>
  <c r="D89" i="20"/>
  <c r="D90" i="20" s="1"/>
  <c r="C89" i="20"/>
  <c r="C90" i="20" s="1"/>
  <c r="H76" i="20"/>
  <c r="G76" i="20"/>
  <c r="F76" i="20"/>
  <c r="E76" i="20"/>
  <c r="D76" i="20"/>
  <c r="C76" i="20"/>
  <c r="C44" i="20"/>
  <c r="H38" i="20"/>
  <c r="G38" i="20"/>
  <c r="F38" i="20"/>
  <c r="F44" i="20" s="1"/>
  <c r="E38" i="20"/>
  <c r="E44" i="20" s="1"/>
  <c r="D38" i="20"/>
  <c r="C38" i="20"/>
  <c r="H24" i="20"/>
  <c r="G24" i="20"/>
  <c r="F24" i="20"/>
  <c r="E24" i="20"/>
  <c r="D24" i="20"/>
  <c r="C24" i="20"/>
  <c r="H78" i="22" l="1"/>
  <c r="H80" i="22" s="1"/>
  <c r="D77" i="21"/>
  <c r="D79" i="21" s="1"/>
  <c r="D81" i="21" s="1"/>
  <c r="E79" i="21"/>
  <c r="E81" i="21" s="1"/>
  <c r="F79" i="21"/>
  <c r="F81" i="21" s="1"/>
  <c r="G79" i="21"/>
  <c r="G81" i="21" s="1"/>
  <c r="H77" i="21"/>
  <c r="G44" i="20"/>
  <c r="C77" i="20"/>
  <c r="C79" i="20" s="1"/>
  <c r="C81" i="20" s="1"/>
  <c r="F77" i="20"/>
  <c r="E77" i="20"/>
  <c r="D44" i="20"/>
  <c r="H44" i="20"/>
  <c r="H104" i="19"/>
  <c r="H105" i="19" s="1"/>
  <c r="G104" i="19"/>
  <c r="G105" i="19" s="1"/>
  <c r="F104" i="19"/>
  <c r="F105" i="19" s="1"/>
  <c r="E104" i="19"/>
  <c r="E105" i="19" s="1"/>
  <c r="D104" i="19"/>
  <c r="D105" i="19" s="1"/>
  <c r="C104" i="19"/>
  <c r="C105" i="19" s="1"/>
  <c r="H95" i="19"/>
  <c r="H96" i="19" s="1"/>
  <c r="G95" i="19"/>
  <c r="G96" i="19" s="1"/>
  <c r="F95" i="19"/>
  <c r="F96" i="19" s="1"/>
  <c r="E95" i="19"/>
  <c r="E96" i="19" s="1"/>
  <c r="D95" i="19"/>
  <c r="D96" i="19" s="1"/>
  <c r="C95" i="19"/>
  <c r="C96" i="19" s="1"/>
  <c r="H89" i="19"/>
  <c r="H90" i="19" s="1"/>
  <c r="G89" i="19"/>
  <c r="G90" i="19" s="1"/>
  <c r="F89" i="19"/>
  <c r="F90" i="19" s="1"/>
  <c r="E89" i="19"/>
  <c r="E90" i="19" s="1"/>
  <c r="D89" i="19"/>
  <c r="D90" i="19" s="1"/>
  <c r="C89" i="19"/>
  <c r="C90" i="19" s="1"/>
  <c r="H76" i="19"/>
  <c r="G76" i="19"/>
  <c r="F76" i="19"/>
  <c r="E76" i="19"/>
  <c r="D76" i="19"/>
  <c r="C76" i="19"/>
  <c r="H38" i="19"/>
  <c r="H44" i="19" s="1"/>
  <c r="G38" i="19"/>
  <c r="F38" i="19"/>
  <c r="F44" i="19" s="1"/>
  <c r="E38" i="19"/>
  <c r="E44" i="19" s="1"/>
  <c r="D38" i="19"/>
  <c r="D44" i="19" s="1"/>
  <c r="C38" i="19"/>
  <c r="C44" i="19" s="1"/>
  <c r="H24" i="19"/>
  <c r="G24" i="19"/>
  <c r="F24" i="19"/>
  <c r="E24" i="19"/>
  <c r="D24" i="19"/>
  <c r="C24" i="19"/>
  <c r="H79" i="21" l="1"/>
  <c r="H81" i="21" s="1"/>
  <c r="G77" i="20"/>
  <c r="G79" i="20" s="1"/>
  <c r="G81" i="20" s="1"/>
  <c r="H77" i="20"/>
  <c r="E79" i="20"/>
  <c r="E81" i="20" s="1"/>
  <c r="D77" i="20"/>
  <c r="F79" i="20"/>
  <c r="F81" i="20" s="1"/>
  <c r="C77" i="19"/>
  <c r="C79" i="19" s="1"/>
  <c r="C81" i="19" s="1"/>
  <c r="H77" i="19"/>
  <c r="H79" i="19" s="1"/>
  <c r="H81" i="19" s="1"/>
  <c r="G44" i="19"/>
  <c r="G77" i="19" s="1"/>
  <c r="D77" i="19"/>
  <c r="D79" i="19" s="1"/>
  <c r="D81" i="19" s="1"/>
  <c r="F77" i="19"/>
  <c r="G79" i="19"/>
  <c r="G81" i="19" s="1"/>
  <c r="E77" i="19"/>
  <c r="H104" i="18"/>
  <c r="H105" i="18" s="1"/>
  <c r="G104" i="18"/>
  <c r="G105" i="18" s="1"/>
  <c r="F104" i="18"/>
  <c r="F105" i="18" s="1"/>
  <c r="H95" i="18"/>
  <c r="H96" i="18" s="1"/>
  <c r="G95" i="18"/>
  <c r="G96" i="18" s="1"/>
  <c r="F95" i="18"/>
  <c r="F96" i="18" s="1"/>
  <c r="H89" i="18"/>
  <c r="H90" i="18" s="1"/>
  <c r="G89" i="18"/>
  <c r="G90" i="18" s="1"/>
  <c r="F89" i="18"/>
  <c r="F90" i="18" s="1"/>
  <c r="H76" i="18"/>
  <c r="G76" i="18"/>
  <c r="F76" i="18"/>
  <c r="H38" i="18"/>
  <c r="G38" i="18"/>
  <c r="G44" i="18" s="1"/>
  <c r="F38" i="18"/>
  <c r="F44" i="18" s="1"/>
  <c r="H24" i="18"/>
  <c r="G24" i="18"/>
  <c r="F24" i="18"/>
  <c r="H79" i="20" l="1"/>
  <c r="H81" i="20" s="1"/>
  <c r="D79" i="20"/>
  <c r="D81" i="20" s="1"/>
  <c r="E79" i="19"/>
  <c r="E81" i="19" s="1"/>
  <c r="F79" i="19"/>
  <c r="F81" i="19" s="1"/>
  <c r="F77" i="18"/>
  <c r="H44" i="18"/>
  <c r="G77" i="18"/>
  <c r="H103" i="17"/>
  <c r="H104" i="17" s="1"/>
  <c r="G103" i="17"/>
  <c r="G104" i="17" s="1"/>
  <c r="F103" i="17"/>
  <c r="F104" i="17" s="1"/>
  <c r="E103" i="17"/>
  <c r="E104" i="17" s="1"/>
  <c r="D103" i="17"/>
  <c r="D104" i="17" s="1"/>
  <c r="C103" i="17"/>
  <c r="C104" i="17" s="1"/>
  <c r="H94" i="17"/>
  <c r="H95" i="17" s="1"/>
  <c r="G94" i="17"/>
  <c r="G95" i="17" s="1"/>
  <c r="F94" i="17"/>
  <c r="F95" i="17" s="1"/>
  <c r="E94" i="17"/>
  <c r="E95" i="17" s="1"/>
  <c r="D94" i="17"/>
  <c r="D95" i="17" s="1"/>
  <c r="C94" i="17"/>
  <c r="C95" i="17" s="1"/>
  <c r="H88" i="17"/>
  <c r="H89" i="17" s="1"/>
  <c r="G88" i="17"/>
  <c r="G89" i="17" s="1"/>
  <c r="F88" i="17"/>
  <c r="F89" i="17" s="1"/>
  <c r="E88" i="17"/>
  <c r="E89" i="17" s="1"/>
  <c r="D88" i="17"/>
  <c r="D89" i="17" s="1"/>
  <c r="C88" i="17"/>
  <c r="C89" i="17" s="1"/>
  <c r="H75" i="17"/>
  <c r="G75" i="17"/>
  <c r="F75" i="17"/>
  <c r="E75" i="17"/>
  <c r="D75" i="17"/>
  <c r="C75" i="17"/>
  <c r="H37" i="17"/>
  <c r="G37" i="17"/>
  <c r="F37" i="17"/>
  <c r="F43" i="17" s="1"/>
  <c r="E37" i="17"/>
  <c r="E43" i="17" s="1"/>
  <c r="D37" i="17"/>
  <c r="C37" i="17"/>
  <c r="C43" i="17" s="1"/>
  <c r="H23" i="17"/>
  <c r="G23" i="17"/>
  <c r="F23" i="17"/>
  <c r="E23" i="17"/>
  <c r="D23" i="17"/>
  <c r="C23" i="17"/>
  <c r="H77" i="18" l="1"/>
  <c r="G79" i="18"/>
  <c r="G81" i="18" s="1"/>
  <c r="F79" i="18"/>
  <c r="F81" i="18" s="1"/>
  <c r="G43" i="17"/>
  <c r="C76" i="17"/>
  <c r="C78" i="17" s="1"/>
  <c r="C80" i="17" s="1"/>
  <c r="F76" i="17"/>
  <c r="E76" i="17"/>
  <c r="D43" i="17"/>
  <c r="H43" i="17"/>
  <c r="H104" i="16"/>
  <c r="H105" i="16" s="1"/>
  <c r="G104" i="16"/>
  <c r="G105" i="16" s="1"/>
  <c r="F104" i="16"/>
  <c r="F105" i="16" s="1"/>
  <c r="E104" i="16"/>
  <c r="E105" i="16" s="1"/>
  <c r="D104" i="16"/>
  <c r="D105" i="16" s="1"/>
  <c r="C104" i="16"/>
  <c r="C105" i="16" s="1"/>
  <c r="H95" i="16"/>
  <c r="H96" i="16" s="1"/>
  <c r="G95" i="16"/>
  <c r="G96" i="16" s="1"/>
  <c r="F95" i="16"/>
  <c r="F96" i="16" s="1"/>
  <c r="E95" i="16"/>
  <c r="E96" i="16" s="1"/>
  <c r="D95" i="16"/>
  <c r="D96" i="16" s="1"/>
  <c r="C95" i="16"/>
  <c r="C96" i="16" s="1"/>
  <c r="H89" i="16"/>
  <c r="H90" i="16" s="1"/>
  <c r="G89" i="16"/>
  <c r="G90" i="16" s="1"/>
  <c r="F89" i="16"/>
  <c r="F90" i="16" s="1"/>
  <c r="E89" i="16"/>
  <c r="E90" i="16" s="1"/>
  <c r="D89" i="16"/>
  <c r="D90" i="16" s="1"/>
  <c r="C89" i="16"/>
  <c r="C90" i="16" s="1"/>
  <c r="H76" i="16"/>
  <c r="G76" i="16"/>
  <c r="F76" i="16"/>
  <c r="E76" i="16"/>
  <c r="D76" i="16"/>
  <c r="C76" i="16"/>
  <c r="C44" i="16"/>
  <c r="H38" i="16"/>
  <c r="G38" i="16"/>
  <c r="F38" i="16"/>
  <c r="F44" i="16" s="1"/>
  <c r="E38" i="16"/>
  <c r="E44" i="16" s="1"/>
  <c r="D38" i="16"/>
  <c r="C38" i="16"/>
  <c r="H24" i="16"/>
  <c r="G24" i="16"/>
  <c r="F24" i="16"/>
  <c r="E24" i="16"/>
  <c r="D24" i="16"/>
  <c r="C24" i="16"/>
  <c r="H79" i="18" l="1"/>
  <c r="H81" i="18" s="1"/>
  <c r="G76" i="17"/>
  <c r="G78" i="17" s="1"/>
  <c r="G80" i="17" s="1"/>
  <c r="D76" i="17"/>
  <c r="E78" i="17"/>
  <c r="E80" i="17" s="1"/>
  <c r="D78" i="17"/>
  <c r="D80" i="17" s="1"/>
  <c r="F78" i="17"/>
  <c r="F80" i="17" s="1"/>
  <c r="H76" i="17"/>
  <c r="G44" i="16"/>
  <c r="G77" i="16" s="1"/>
  <c r="C77" i="16"/>
  <c r="C79" i="16" s="1"/>
  <c r="C81" i="16" s="1"/>
  <c r="F77" i="16"/>
  <c r="E77" i="16"/>
  <c r="D44" i="16"/>
  <c r="D77" i="16" s="1"/>
  <c r="H44" i="16"/>
  <c r="H104" i="15"/>
  <c r="H105" i="15" s="1"/>
  <c r="G104" i="15"/>
  <c r="G105" i="15" s="1"/>
  <c r="F104" i="15"/>
  <c r="F105" i="15" s="1"/>
  <c r="E104" i="15"/>
  <c r="E105" i="15" s="1"/>
  <c r="D104" i="15"/>
  <c r="D105" i="15" s="1"/>
  <c r="C104" i="15"/>
  <c r="C105" i="15" s="1"/>
  <c r="H95" i="15"/>
  <c r="H96" i="15" s="1"/>
  <c r="G95" i="15"/>
  <c r="G96" i="15" s="1"/>
  <c r="F95" i="15"/>
  <c r="F96" i="15" s="1"/>
  <c r="E95" i="15"/>
  <c r="E96" i="15" s="1"/>
  <c r="D95" i="15"/>
  <c r="D96" i="15" s="1"/>
  <c r="C95" i="15"/>
  <c r="C96" i="15" s="1"/>
  <c r="H89" i="15"/>
  <c r="H90" i="15" s="1"/>
  <c r="G89" i="15"/>
  <c r="G90" i="15" s="1"/>
  <c r="F89" i="15"/>
  <c r="F90" i="15" s="1"/>
  <c r="E89" i="15"/>
  <c r="E90" i="15" s="1"/>
  <c r="D89" i="15"/>
  <c r="D90" i="15" s="1"/>
  <c r="C89" i="15"/>
  <c r="C90" i="15" s="1"/>
  <c r="H76" i="15"/>
  <c r="G76" i="15"/>
  <c r="F76" i="15"/>
  <c r="E76" i="15"/>
  <c r="D76" i="15"/>
  <c r="C76" i="15"/>
  <c r="H38" i="15"/>
  <c r="G38" i="15"/>
  <c r="G44" i="15" s="1"/>
  <c r="F38" i="15"/>
  <c r="F44" i="15" s="1"/>
  <c r="E38" i="15"/>
  <c r="E44" i="15" s="1"/>
  <c r="D38" i="15"/>
  <c r="C38" i="15"/>
  <c r="C44" i="15" s="1"/>
  <c r="H24" i="15"/>
  <c r="G24" i="15"/>
  <c r="F24" i="15"/>
  <c r="E24" i="15"/>
  <c r="D24" i="15"/>
  <c r="C24" i="15"/>
  <c r="H78" i="17" l="1"/>
  <c r="H80" i="17" s="1"/>
  <c r="F79" i="16"/>
  <c r="F81" i="16" s="1"/>
  <c r="G79" i="16"/>
  <c r="G81" i="16" s="1"/>
  <c r="E79" i="16"/>
  <c r="E81" i="16" s="1"/>
  <c r="D79" i="16"/>
  <c r="D81" i="16" s="1"/>
  <c r="C77" i="15"/>
  <c r="C79" i="15" s="1"/>
  <c r="C81" i="15" s="1"/>
  <c r="F77" i="15"/>
  <c r="E77" i="15"/>
  <c r="D44" i="15"/>
  <c r="H44" i="15"/>
  <c r="G77" i="15"/>
  <c r="H104" i="14"/>
  <c r="H105" i="14" s="1"/>
  <c r="G104" i="14"/>
  <c r="G105" i="14" s="1"/>
  <c r="F104" i="14"/>
  <c r="F105" i="14" s="1"/>
  <c r="E104" i="14"/>
  <c r="E105" i="14" s="1"/>
  <c r="D104" i="14"/>
  <c r="D105" i="14" s="1"/>
  <c r="C104" i="14"/>
  <c r="C105" i="14" s="1"/>
  <c r="F96" i="14"/>
  <c r="H95" i="14"/>
  <c r="H96" i="14" s="1"/>
  <c r="G95" i="14"/>
  <c r="G96" i="14" s="1"/>
  <c r="F95" i="14"/>
  <c r="E95" i="14"/>
  <c r="E96" i="14" s="1"/>
  <c r="D95" i="14"/>
  <c r="D96" i="14" s="1"/>
  <c r="C95" i="14"/>
  <c r="C96" i="14" s="1"/>
  <c r="H89" i="14"/>
  <c r="H90" i="14" s="1"/>
  <c r="G89" i="14"/>
  <c r="G90" i="14" s="1"/>
  <c r="F89" i="14"/>
  <c r="F90" i="14" s="1"/>
  <c r="E89" i="14"/>
  <c r="E90" i="14" s="1"/>
  <c r="D89" i="14"/>
  <c r="D90" i="14" s="1"/>
  <c r="C89" i="14"/>
  <c r="C90" i="14" s="1"/>
  <c r="H76" i="14"/>
  <c r="G76" i="14"/>
  <c r="F76" i="14"/>
  <c r="E76" i="14"/>
  <c r="D76" i="14"/>
  <c r="C76" i="14"/>
  <c r="H38" i="14"/>
  <c r="H44" i="14" s="1"/>
  <c r="G38" i="14"/>
  <c r="F38" i="14"/>
  <c r="F44" i="14" s="1"/>
  <c r="E38" i="14"/>
  <c r="E44" i="14" s="1"/>
  <c r="D38" i="14"/>
  <c r="D44" i="14" s="1"/>
  <c r="C38" i="14"/>
  <c r="H24" i="14"/>
  <c r="G24" i="14"/>
  <c r="F24" i="14"/>
  <c r="E24" i="14"/>
  <c r="D24" i="14"/>
  <c r="C24" i="14"/>
  <c r="G79" i="15" l="1"/>
  <c r="G81" i="15" s="1"/>
  <c r="F79" i="15"/>
  <c r="F81" i="15" s="1"/>
  <c r="H77" i="15"/>
  <c r="E79" i="15"/>
  <c r="E81" i="15" s="1"/>
  <c r="D77" i="15"/>
  <c r="C44" i="14"/>
  <c r="C77" i="14" s="1"/>
  <c r="C79" i="14" s="1"/>
  <c r="C81" i="14" s="1"/>
  <c r="D77" i="14"/>
  <c r="D79" i="14" s="1"/>
  <c r="D81" i="14" s="1"/>
  <c r="H77" i="14"/>
  <c r="H79" i="14" s="1"/>
  <c r="H81" i="14" s="1"/>
  <c r="G44" i="14"/>
  <c r="G77" i="14" s="1"/>
  <c r="E77" i="14"/>
  <c r="E79" i="14" s="1"/>
  <c r="E81" i="14" s="1"/>
  <c r="F77" i="14"/>
  <c r="G79" i="14"/>
  <c r="G81" i="14" s="1"/>
  <c r="H103" i="13"/>
  <c r="H104" i="13" s="1"/>
  <c r="G103" i="13"/>
  <c r="G104" i="13" s="1"/>
  <c r="F103" i="13"/>
  <c r="F104" i="13" s="1"/>
  <c r="E103" i="13"/>
  <c r="E104" i="13" s="1"/>
  <c r="D103" i="13"/>
  <c r="D104" i="13" s="1"/>
  <c r="C103" i="13"/>
  <c r="C104" i="13" s="1"/>
  <c r="H94" i="13"/>
  <c r="H95" i="13" s="1"/>
  <c r="G94" i="13"/>
  <c r="G95" i="13" s="1"/>
  <c r="F94" i="13"/>
  <c r="F95" i="13" s="1"/>
  <c r="E94" i="13"/>
  <c r="E95" i="13" s="1"/>
  <c r="D94" i="13"/>
  <c r="D95" i="13" s="1"/>
  <c r="C94" i="13"/>
  <c r="C95" i="13" s="1"/>
  <c r="H88" i="13"/>
  <c r="H89" i="13" s="1"/>
  <c r="G88" i="13"/>
  <c r="G89" i="13" s="1"/>
  <c r="F88" i="13"/>
  <c r="F89" i="13" s="1"/>
  <c r="E88" i="13"/>
  <c r="E89" i="13" s="1"/>
  <c r="D88" i="13"/>
  <c r="D89" i="13" s="1"/>
  <c r="C88" i="13"/>
  <c r="C89" i="13" s="1"/>
  <c r="H75" i="13"/>
  <c r="G75" i="13"/>
  <c r="F75" i="13"/>
  <c r="E75" i="13"/>
  <c r="D75" i="13"/>
  <c r="C75" i="13"/>
  <c r="H37" i="13"/>
  <c r="G37" i="13"/>
  <c r="G43" i="13" s="1"/>
  <c r="F37" i="13"/>
  <c r="F43" i="13" s="1"/>
  <c r="E37" i="13"/>
  <c r="E43" i="13" s="1"/>
  <c r="D37" i="13"/>
  <c r="C37" i="13"/>
  <c r="C43" i="13" s="1"/>
  <c r="H23" i="13"/>
  <c r="G23" i="13"/>
  <c r="F23" i="13"/>
  <c r="E23" i="13"/>
  <c r="D23" i="13"/>
  <c r="C23" i="13"/>
  <c r="D79" i="15" l="1"/>
  <c r="D81" i="15" s="1"/>
  <c r="H79" i="15"/>
  <c r="H81" i="15" s="1"/>
  <c r="F79" i="14"/>
  <c r="F81" i="14" s="1"/>
  <c r="C76" i="13"/>
  <c r="C78" i="13" s="1"/>
  <c r="C80" i="13" s="1"/>
  <c r="E76" i="13"/>
  <c r="F76" i="13"/>
  <c r="E78" i="13"/>
  <c r="E80" i="13" s="1"/>
  <c r="D43" i="13"/>
  <c r="H43" i="13"/>
  <c r="G76" i="13"/>
  <c r="H104" i="12"/>
  <c r="H105" i="12" s="1"/>
  <c r="G104" i="12"/>
  <c r="G105" i="12" s="1"/>
  <c r="F104" i="12"/>
  <c r="F105" i="12" s="1"/>
  <c r="E104" i="12"/>
  <c r="E105" i="12" s="1"/>
  <c r="D104" i="12"/>
  <c r="D105" i="12" s="1"/>
  <c r="C104" i="12"/>
  <c r="C105" i="12" s="1"/>
  <c r="H95" i="12"/>
  <c r="H96" i="12" s="1"/>
  <c r="G95" i="12"/>
  <c r="G96" i="12" s="1"/>
  <c r="F95" i="12"/>
  <c r="F96" i="12" s="1"/>
  <c r="E95" i="12"/>
  <c r="E96" i="12" s="1"/>
  <c r="D95" i="12"/>
  <c r="D96" i="12" s="1"/>
  <c r="C95" i="12"/>
  <c r="C96" i="12" s="1"/>
  <c r="H89" i="12"/>
  <c r="H90" i="12" s="1"/>
  <c r="G89" i="12"/>
  <c r="G90" i="12" s="1"/>
  <c r="F89" i="12"/>
  <c r="F90" i="12" s="1"/>
  <c r="E89" i="12"/>
  <c r="E90" i="12" s="1"/>
  <c r="D89" i="12"/>
  <c r="D90" i="12" s="1"/>
  <c r="C89" i="12"/>
  <c r="C90" i="12" s="1"/>
  <c r="H76" i="12"/>
  <c r="G76" i="12"/>
  <c r="F76" i="12"/>
  <c r="E76" i="12"/>
  <c r="D76" i="12"/>
  <c r="C76" i="12"/>
  <c r="D44" i="12"/>
  <c r="H38" i="12"/>
  <c r="G38" i="12"/>
  <c r="F38" i="12"/>
  <c r="F44" i="12" s="1"/>
  <c r="E38" i="12"/>
  <c r="E44" i="12" s="1"/>
  <c r="D38" i="12"/>
  <c r="C38" i="12"/>
  <c r="C44" i="12" s="1"/>
  <c r="H24" i="12"/>
  <c r="G24" i="12"/>
  <c r="F24" i="12"/>
  <c r="E24" i="12"/>
  <c r="D24" i="12"/>
  <c r="C24" i="12"/>
  <c r="D76" i="13" l="1"/>
  <c r="H76" i="13"/>
  <c r="G78" i="13"/>
  <c r="G80" i="13" s="1"/>
  <c r="F78" i="13"/>
  <c r="F80" i="13" s="1"/>
  <c r="C77" i="12"/>
  <c r="C79" i="12" s="1"/>
  <c r="C81" i="12" s="1"/>
  <c r="G44" i="12"/>
  <c r="G77" i="12" s="1"/>
  <c r="E77" i="12"/>
  <c r="E79" i="12" s="1"/>
  <c r="E81" i="12" s="1"/>
  <c r="D77" i="12"/>
  <c r="D79" i="12" s="1"/>
  <c r="D81" i="12" s="1"/>
  <c r="H44" i="12"/>
  <c r="H77" i="12" s="1"/>
  <c r="F77" i="12"/>
  <c r="H103" i="11"/>
  <c r="H104" i="11" s="1"/>
  <c r="G103" i="11"/>
  <c r="G104" i="11" s="1"/>
  <c r="F103" i="11"/>
  <c r="F104" i="11" s="1"/>
  <c r="E103" i="11"/>
  <c r="E104" i="11" s="1"/>
  <c r="D103" i="11"/>
  <c r="D104" i="11" s="1"/>
  <c r="C103" i="11"/>
  <c r="C104" i="11" s="1"/>
  <c r="H94" i="11"/>
  <c r="H95" i="11" s="1"/>
  <c r="G94" i="11"/>
  <c r="G95" i="11" s="1"/>
  <c r="F94" i="11"/>
  <c r="F95" i="11" s="1"/>
  <c r="E94" i="11"/>
  <c r="E95" i="11" s="1"/>
  <c r="D94" i="11"/>
  <c r="D95" i="11" s="1"/>
  <c r="C94" i="11"/>
  <c r="C95" i="11" s="1"/>
  <c r="H88" i="11"/>
  <c r="H89" i="11" s="1"/>
  <c r="G88" i="11"/>
  <c r="G89" i="11" s="1"/>
  <c r="F88" i="11"/>
  <c r="F89" i="11" s="1"/>
  <c r="E88" i="11"/>
  <c r="E89" i="11" s="1"/>
  <c r="D88" i="11"/>
  <c r="D89" i="11" s="1"/>
  <c r="C88" i="11"/>
  <c r="C89" i="11" s="1"/>
  <c r="H75" i="11"/>
  <c r="G75" i="11"/>
  <c r="F75" i="11"/>
  <c r="E75" i="11"/>
  <c r="D75" i="11"/>
  <c r="C75" i="11"/>
  <c r="C43" i="11"/>
  <c r="H37" i="11"/>
  <c r="G37" i="11"/>
  <c r="F37" i="11"/>
  <c r="F43" i="11" s="1"/>
  <c r="E37" i="11"/>
  <c r="E43" i="11" s="1"/>
  <c r="D37" i="11"/>
  <c r="C37" i="11"/>
  <c r="H23" i="11"/>
  <c r="G23" i="11"/>
  <c r="F23" i="11"/>
  <c r="E23" i="11"/>
  <c r="D23" i="11"/>
  <c r="C23" i="11"/>
  <c r="H78" i="13" l="1"/>
  <c r="H80" i="13" s="1"/>
  <c r="D78" i="13"/>
  <c r="D80" i="13" s="1"/>
  <c r="H79" i="12"/>
  <c r="H81" i="12" s="1"/>
  <c r="F79" i="12"/>
  <c r="F81" i="12" s="1"/>
  <c r="G79" i="12"/>
  <c r="G81" i="12" s="1"/>
  <c r="G43" i="11"/>
  <c r="G76" i="11" s="1"/>
  <c r="C76" i="11"/>
  <c r="C78" i="11" s="1"/>
  <c r="C80" i="11" s="1"/>
  <c r="F76" i="11"/>
  <c r="E76" i="11"/>
  <c r="D43" i="11"/>
  <c r="H43" i="11"/>
  <c r="H103" i="10"/>
  <c r="H104" i="10" s="1"/>
  <c r="G103" i="10"/>
  <c r="G104" i="10" s="1"/>
  <c r="F103" i="10"/>
  <c r="F104" i="10" s="1"/>
  <c r="E103" i="10"/>
  <c r="E104" i="10" s="1"/>
  <c r="D103" i="10"/>
  <c r="D104" i="10" s="1"/>
  <c r="C103" i="10"/>
  <c r="C104" i="10" s="1"/>
  <c r="H94" i="10"/>
  <c r="H95" i="10" s="1"/>
  <c r="G94" i="10"/>
  <c r="G95" i="10" s="1"/>
  <c r="F94" i="10"/>
  <c r="F95" i="10" s="1"/>
  <c r="E94" i="10"/>
  <c r="E95" i="10" s="1"/>
  <c r="D94" i="10"/>
  <c r="D95" i="10" s="1"/>
  <c r="C94" i="10"/>
  <c r="C95" i="10" s="1"/>
  <c r="H89" i="10"/>
  <c r="H88" i="10"/>
  <c r="G88" i="10"/>
  <c r="G89" i="10" s="1"/>
  <c r="F88" i="10"/>
  <c r="F89" i="10" s="1"/>
  <c r="E88" i="10"/>
  <c r="E89" i="10" s="1"/>
  <c r="D88" i="10"/>
  <c r="D89" i="10" s="1"/>
  <c r="C88" i="10"/>
  <c r="C89" i="10" s="1"/>
  <c r="H75" i="10"/>
  <c r="G75" i="10"/>
  <c r="F75" i="10"/>
  <c r="E75" i="10"/>
  <c r="D75" i="10"/>
  <c r="C75" i="10"/>
  <c r="C43" i="10"/>
  <c r="H37" i="10"/>
  <c r="G37" i="10"/>
  <c r="F37" i="10"/>
  <c r="F43" i="10" s="1"/>
  <c r="E37" i="10"/>
  <c r="E43" i="10" s="1"/>
  <c r="D37" i="10"/>
  <c r="C37" i="10"/>
  <c r="H23" i="10"/>
  <c r="G23" i="10"/>
  <c r="F23" i="10"/>
  <c r="E23" i="10"/>
  <c r="D23" i="10"/>
  <c r="C23" i="10"/>
  <c r="F78" i="11" l="1"/>
  <c r="F80" i="11" s="1"/>
  <c r="G78" i="11"/>
  <c r="G80" i="11" s="1"/>
  <c r="H76" i="11"/>
  <c r="E78" i="11"/>
  <c r="E80" i="11" s="1"/>
  <c r="D76" i="11"/>
  <c r="E76" i="10"/>
  <c r="G43" i="10"/>
  <c r="G76" i="10" s="1"/>
  <c r="G78" i="10" s="1"/>
  <c r="G80" i="10" s="1"/>
  <c r="C76" i="10"/>
  <c r="C78" i="10" s="1"/>
  <c r="C80" i="10" s="1"/>
  <c r="E78" i="10"/>
  <c r="E80" i="10" s="1"/>
  <c r="F76" i="10"/>
  <c r="D43" i="10"/>
  <c r="D76" i="10" s="1"/>
  <c r="H43" i="10"/>
  <c r="H104" i="9"/>
  <c r="H105" i="9" s="1"/>
  <c r="G104" i="9"/>
  <c r="G105" i="9" s="1"/>
  <c r="F104" i="9"/>
  <c r="F105" i="9" s="1"/>
  <c r="E104" i="9"/>
  <c r="E105" i="9" s="1"/>
  <c r="D104" i="9"/>
  <c r="D105" i="9" s="1"/>
  <c r="C104" i="9"/>
  <c r="C105" i="9" s="1"/>
  <c r="H95" i="9"/>
  <c r="H96" i="9" s="1"/>
  <c r="G95" i="9"/>
  <c r="G96" i="9" s="1"/>
  <c r="F95" i="9"/>
  <c r="F96" i="9" s="1"/>
  <c r="E95" i="9"/>
  <c r="E96" i="9" s="1"/>
  <c r="D95" i="9"/>
  <c r="D96" i="9" s="1"/>
  <c r="C95" i="9"/>
  <c r="C96" i="9" s="1"/>
  <c r="H89" i="9"/>
  <c r="H90" i="9" s="1"/>
  <c r="G89" i="9"/>
  <c r="G90" i="9" s="1"/>
  <c r="F89" i="9"/>
  <c r="F90" i="9" s="1"/>
  <c r="E89" i="9"/>
  <c r="E90" i="9" s="1"/>
  <c r="D89" i="9"/>
  <c r="D90" i="9" s="1"/>
  <c r="C89" i="9"/>
  <c r="C90" i="9" s="1"/>
  <c r="H76" i="9"/>
  <c r="G76" i="9"/>
  <c r="F76" i="9"/>
  <c r="E76" i="9"/>
  <c r="D76" i="9"/>
  <c r="C76" i="9"/>
  <c r="D44" i="9"/>
  <c r="H38" i="9"/>
  <c r="H44" i="9" s="1"/>
  <c r="G38" i="9"/>
  <c r="F38" i="9"/>
  <c r="F44" i="9" s="1"/>
  <c r="E38" i="9"/>
  <c r="E44" i="9" s="1"/>
  <c r="D38" i="9"/>
  <c r="C38" i="9"/>
  <c r="C44" i="9" s="1"/>
  <c r="H24" i="9"/>
  <c r="G24" i="9"/>
  <c r="F24" i="9"/>
  <c r="E24" i="9"/>
  <c r="D24" i="9"/>
  <c r="C24" i="9"/>
  <c r="H78" i="11" l="1"/>
  <c r="H80" i="11" s="1"/>
  <c r="D78" i="11"/>
  <c r="D80" i="11" s="1"/>
  <c r="H76" i="10"/>
  <c r="D78" i="10"/>
  <c r="D80" i="10" s="1"/>
  <c r="F78" i="10"/>
  <c r="F80" i="10" s="1"/>
  <c r="C77" i="9"/>
  <c r="C79" i="9" s="1"/>
  <c r="C81" i="9" s="1"/>
  <c r="H77" i="9"/>
  <c r="H79" i="9" s="1"/>
  <c r="H81" i="9" s="1"/>
  <c r="G44" i="9"/>
  <c r="G77" i="9" s="1"/>
  <c r="G79" i="9" s="1"/>
  <c r="G81" i="9" s="1"/>
  <c r="E77" i="9"/>
  <c r="D77" i="9"/>
  <c r="D79" i="9" s="1"/>
  <c r="D81" i="9" s="1"/>
  <c r="E79" i="9"/>
  <c r="E81" i="9" s="1"/>
  <c r="F77" i="9"/>
  <c r="H104" i="8"/>
  <c r="H105" i="8" s="1"/>
  <c r="G104" i="8"/>
  <c r="G105" i="8" s="1"/>
  <c r="F104" i="8"/>
  <c r="F105" i="8" s="1"/>
  <c r="E104" i="8"/>
  <c r="E105" i="8" s="1"/>
  <c r="D104" i="8"/>
  <c r="D105" i="8" s="1"/>
  <c r="C104" i="8"/>
  <c r="C105" i="8" s="1"/>
  <c r="H95" i="8"/>
  <c r="H96" i="8" s="1"/>
  <c r="G95" i="8"/>
  <c r="G96" i="8" s="1"/>
  <c r="F95" i="8"/>
  <c r="F96" i="8" s="1"/>
  <c r="E95" i="8"/>
  <c r="E96" i="8" s="1"/>
  <c r="D95" i="8"/>
  <c r="D96" i="8" s="1"/>
  <c r="C95" i="8"/>
  <c r="C96" i="8" s="1"/>
  <c r="H89" i="8"/>
  <c r="H90" i="8" s="1"/>
  <c r="G89" i="8"/>
  <c r="G90" i="8" s="1"/>
  <c r="F89" i="8"/>
  <c r="F90" i="8" s="1"/>
  <c r="E89" i="8"/>
  <c r="E90" i="8" s="1"/>
  <c r="D89" i="8"/>
  <c r="D90" i="8" s="1"/>
  <c r="C89" i="8"/>
  <c r="C90" i="8" s="1"/>
  <c r="H76" i="8"/>
  <c r="G76" i="8"/>
  <c r="F76" i="8"/>
  <c r="E76" i="8"/>
  <c r="D76" i="8"/>
  <c r="C76" i="8"/>
  <c r="D44" i="8"/>
  <c r="H38" i="8"/>
  <c r="G38" i="8"/>
  <c r="F38" i="8"/>
  <c r="F44" i="8" s="1"/>
  <c r="E38" i="8"/>
  <c r="E44" i="8" s="1"/>
  <c r="D38" i="8"/>
  <c r="C38" i="8"/>
  <c r="C44" i="8" s="1"/>
  <c r="H24" i="8"/>
  <c r="G24" i="8"/>
  <c r="F24" i="8"/>
  <c r="E24" i="8"/>
  <c r="D24" i="8"/>
  <c r="C24" i="8"/>
  <c r="H78" i="10" l="1"/>
  <c r="H80" i="10" s="1"/>
  <c r="F79" i="9"/>
  <c r="F81" i="9" s="1"/>
  <c r="C77" i="8"/>
  <c r="C79" i="8" s="1"/>
  <c r="C81" i="8" s="1"/>
  <c r="D77" i="8"/>
  <c r="D79" i="8" s="1"/>
  <c r="D81" i="8" s="1"/>
  <c r="G44" i="8"/>
  <c r="G77" i="8" s="1"/>
  <c r="E77" i="8"/>
  <c r="H44" i="8"/>
  <c r="F77" i="8"/>
  <c r="G79" i="8"/>
  <c r="G81" i="8" s="1"/>
  <c r="H104" i="7"/>
  <c r="H105" i="7" s="1"/>
  <c r="G104" i="7"/>
  <c r="G105" i="7" s="1"/>
  <c r="F104" i="7"/>
  <c r="F105" i="7" s="1"/>
  <c r="E104" i="7"/>
  <c r="E105" i="7" s="1"/>
  <c r="D104" i="7"/>
  <c r="D105" i="7" s="1"/>
  <c r="C104" i="7"/>
  <c r="C105" i="7" s="1"/>
  <c r="D96" i="7"/>
  <c r="H95" i="7"/>
  <c r="H96" i="7" s="1"/>
  <c r="G95" i="7"/>
  <c r="G96" i="7" s="1"/>
  <c r="F95" i="7"/>
  <c r="F96" i="7" s="1"/>
  <c r="E95" i="7"/>
  <c r="E96" i="7" s="1"/>
  <c r="D95" i="7"/>
  <c r="C95" i="7"/>
  <c r="C96" i="7" s="1"/>
  <c r="H89" i="7"/>
  <c r="H90" i="7" s="1"/>
  <c r="G89" i="7"/>
  <c r="G90" i="7" s="1"/>
  <c r="F89" i="7"/>
  <c r="F90" i="7" s="1"/>
  <c r="E89" i="7"/>
  <c r="E90" i="7" s="1"/>
  <c r="D89" i="7"/>
  <c r="D90" i="7" s="1"/>
  <c r="C89" i="7"/>
  <c r="C90" i="7" s="1"/>
  <c r="H76" i="7"/>
  <c r="G76" i="7"/>
  <c r="F76" i="7"/>
  <c r="E76" i="7"/>
  <c r="D76" i="7"/>
  <c r="C76" i="7"/>
  <c r="H38" i="7"/>
  <c r="H44" i="7" s="1"/>
  <c r="G38" i="7"/>
  <c r="G44" i="7" s="1"/>
  <c r="F38" i="7"/>
  <c r="F44" i="7" s="1"/>
  <c r="E38" i="7"/>
  <c r="E44" i="7" s="1"/>
  <c r="D38" i="7"/>
  <c r="D44" i="7" s="1"/>
  <c r="C38" i="7"/>
  <c r="C44" i="7" s="1"/>
  <c r="H24" i="7"/>
  <c r="G24" i="7"/>
  <c r="F24" i="7"/>
  <c r="E24" i="7"/>
  <c r="D24" i="7"/>
  <c r="C24" i="7"/>
  <c r="E79" i="8" l="1"/>
  <c r="E81" i="8" s="1"/>
  <c r="H77" i="8"/>
  <c r="F79" i="8"/>
  <c r="F81" i="8" s="1"/>
  <c r="C77" i="7"/>
  <c r="C79" i="7" s="1"/>
  <c r="C81" i="7" s="1"/>
  <c r="G77" i="7"/>
  <c r="G79" i="7" s="1"/>
  <c r="G81" i="7" s="1"/>
  <c r="E77" i="7"/>
  <c r="F77" i="7"/>
  <c r="D77" i="7"/>
  <c r="H77" i="7"/>
  <c r="H104" i="6"/>
  <c r="H105" i="6" s="1"/>
  <c r="G104" i="6"/>
  <c r="G105" i="6" s="1"/>
  <c r="F104" i="6"/>
  <c r="F105" i="6" s="1"/>
  <c r="E104" i="6"/>
  <c r="E105" i="6" s="1"/>
  <c r="D104" i="6"/>
  <c r="D105" i="6" s="1"/>
  <c r="C104" i="6"/>
  <c r="C105" i="6" s="1"/>
  <c r="H95" i="6"/>
  <c r="H96" i="6" s="1"/>
  <c r="G95" i="6"/>
  <c r="G96" i="6" s="1"/>
  <c r="F95" i="6"/>
  <c r="F96" i="6" s="1"/>
  <c r="E95" i="6"/>
  <c r="E96" i="6" s="1"/>
  <c r="D95" i="6"/>
  <c r="D96" i="6" s="1"/>
  <c r="C95" i="6"/>
  <c r="C96" i="6" s="1"/>
  <c r="H89" i="6"/>
  <c r="H90" i="6" s="1"/>
  <c r="G89" i="6"/>
  <c r="G90" i="6" s="1"/>
  <c r="F89" i="6"/>
  <c r="F90" i="6" s="1"/>
  <c r="E89" i="6"/>
  <c r="E90" i="6" s="1"/>
  <c r="D89" i="6"/>
  <c r="D90" i="6" s="1"/>
  <c r="C89" i="6"/>
  <c r="C90" i="6" s="1"/>
  <c r="H76" i="6"/>
  <c r="G76" i="6"/>
  <c r="F76" i="6"/>
  <c r="E76" i="6"/>
  <c r="D76" i="6"/>
  <c r="C76" i="6"/>
  <c r="H38" i="6"/>
  <c r="H44" i="6" s="1"/>
  <c r="G38" i="6"/>
  <c r="F38" i="6"/>
  <c r="F44" i="6" s="1"/>
  <c r="E38" i="6"/>
  <c r="E44" i="6" s="1"/>
  <c r="D38" i="6"/>
  <c r="D44" i="6" s="1"/>
  <c r="C38" i="6"/>
  <c r="C44" i="6" s="1"/>
  <c r="H24" i="6"/>
  <c r="G24" i="6"/>
  <c r="F24" i="6"/>
  <c r="E24" i="6"/>
  <c r="D24" i="6"/>
  <c r="C24" i="6"/>
  <c r="G76" i="5"/>
  <c r="H79" i="8" l="1"/>
  <c r="H81" i="8" s="1"/>
  <c r="H79" i="7"/>
  <c r="H81" i="7" s="1"/>
  <c r="F79" i="7"/>
  <c r="F81" i="7" s="1"/>
  <c r="D79" i="7"/>
  <c r="D81" i="7" s="1"/>
  <c r="E79" i="7"/>
  <c r="E81" i="7" s="1"/>
  <c r="C77" i="6"/>
  <c r="C79" i="6" s="1"/>
  <c r="C81" i="6" s="1"/>
  <c r="G44" i="6"/>
  <c r="G77" i="6" s="1"/>
  <c r="G79" i="6" s="1"/>
  <c r="G81" i="6" s="1"/>
  <c r="E77" i="6"/>
  <c r="D77" i="6"/>
  <c r="H77" i="6"/>
  <c r="H79" i="6" s="1"/>
  <c r="H81" i="6" s="1"/>
  <c r="E79" i="6"/>
  <c r="E81" i="6" s="1"/>
  <c r="F77" i="6"/>
  <c r="C24" i="5"/>
  <c r="D24" i="5"/>
  <c r="E24" i="5"/>
  <c r="F24" i="5"/>
  <c r="G24" i="5"/>
  <c r="H24" i="5"/>
  <c r="C38" i="5"/>
  <c r="D38" i="5"/>
  <c r="E38" i="5"/>
  <c r="F38" i="5"/>
  <c r="G38" i="5"/>
  <c r="H38" i="5"/>
  <c r="H44" i="5" s="1"/>
  <c r="D44" i="5"/>
  <c r="F44" i="5"/>
  <c r="C76" i="5"/>
  <c r="D76" i="5"/>
  <c r="E76" i="5"/>
  <c r="F76" i="5"/>
  <c r="H76" i="5"/>
  <c r="C89" i="5"/>
  <c r="D89" i="5"/>
  <c r="D90" i="5" s="1"/>
  <c r="E89" i="5"/>
  <c r="E90" i="5" s="1"/>
  <c r="F89" i="5"/>
  <c r="G89" i="5"/>
  <c r="G90" i="5" s="1"/>
  <c r="H89" i="5"/>
  <c r="H90" i="5" s="1"/>
  <c r="C90" i="5"/>
  <c r="F90" i="5"/>
  <c r="C95" i="5"/>
  <c r="C96" i="5" s="1"/>
  <c r="D95" i="5"/>
  <c r="D96" i="5" s="1"/>
  <c r="E95" i="5"/>
  <c r="E96" i="5" s="1"/>
  <c r="F95" i="5"/>
  <c r="G95" i="5"/>
  <c r="G96" i="5" s="1"/>
  <c r="H95" i="5"/>
  <c r="H96" i="5" s="1"/>
  <c r="F96" i="5"/>
  <c r="C104" i="5"/>
  <c r="D104" i="5"/>
  <c r="D105" i="5" s="1"/>
  <c r="E104" i="5"/>
  <c r="E105" i="5" s="1"/>
  <c r="F104" i="5"/>
  <c r="G104" i="5"/>
  <c r="G105" i="5" s="1"/>
  <c r="H104" i="5"/>
  <c r="H105" i="5" s="1"/>
  <c r="C105" i="5"/>
  <c r="F105" i="5"/>
  <c r="D79" i="6" l="1"/>
  <c r="D81" i="6" s="1"/>
  <c r="F79" i="6"/>
  <c r="F81" i="6" s="1"/>
  <c r="E77" i="5"/>
  <c r="E79" i="5" s="1"/>
  <c r="E81" i="5" s="1"/>
  <c r="E44" i="5"/>
  <c r="F77" i="5"/>
  <c r="G44" i="5"/>
  <c r="C44" i="5"/>
  <c r="C77" i="5" s="1"/>
  <c r="C79" i="5" s="1"/>
  <c r="C81" i="5" s="1"/>
  <c r="H77" i="5"/>
  <c r="D77" i="5"/>
  <c r="C25" i="4"/>
  <c r="D25" i="4"/>
  <c r="E25" i="4"/>
  <c r="F25" i="4"/>
  <c r="G25" i="4"/>
  <c r="H25" i="4"/>
  <c r="C39" i="4"/>
  <c r="D39" i="4"/>
  <c r="D45" i="4" s="1"/>
  <c r="E39" i="4"/>
  <c r="F39" i="4"/>
  <c r="F45" i="4" s="1"/>
  <c r="G39" i="4"/>
  <c r="H39" i="4"/>
  <c r="E45" i="4"/>
  <c r="E78" i="4" s="1"/>
  <c r="E80" i="4" s="1"/>
  <c r="E82" i="4" s="1"/>
  <c r="H45" i="4"/>
  <c r="C77" i="4"/>
  <c r="D77" i="4"/>
  <c r="E77" i="4"/>
  <c r="F77" i="4"/>
  <c r="G77" i="4"/>
  <c r="H77" i="4"/>
  <c r="C90" i="4"/>
  <c r="C91" i="4" s="1"/>
  <c r="D90" i="4"/>
  <c r="D91" i="4" s="1"/>
  <c r="E90" i="4"/>
  <c r="E91" i="4" s="1"/>
  <c r="F90" i="4"/>
  <c r="G90" i="4"/>
  <c r="G91" i="4" s="1"/>
  <c r="H90" i="4"/>
  <c r="H91" i="4" s="1"/>
  <c r="F91" i="4"/>
  <c r="C96" i="4"/>
  <c r="C97" i="4" s="1"/>
  <c r="D96" i="4"/>
  <c r="D97" i="4" s="1"/>
  <c r="E96" i="4"/>
  <c r="E97" i="4" s="1"/>
  <c r="F96" i="4"/>
  <c r="G96" i="4"/>
  <c r="G97" i="4" s="1"/>
  <c r="H96" i="4"/>
  <c r="H97" i="4" s="1"/>
  <c r="F97" i="4"/>
  <c r="C105" i="4"/>
  <c r="C106" i="4" s="1"/>
  <c r="D105" i="4"/>
  <c r="D106" i="4" s="1"/>
  <c r="E105" i="4"/>
  <c r="E106" i="4" s="1"/>
  <c r="F105" i="4"/>
  <c r="F106" i="4" s="1"/>
  <c r="G105" i="4"/>
  <c r="G106" i="4" s="1"/>
  <c r="H105" i="4"/>
  <c r="H106" i="4" s="1"/>
  <c r="D79" i="5" l="1"/>
  <c r="D81" i="5" s="1"/>
  <c r="G77" i="5"/>
  <c r="H79" i="5"/>
  <c r="H81" i="5" s="1"/>
  <c r="F79" i="5"/>
  <c r="F81" i="5" s="1"/>
  <c r="F78" i="4"/>
  <c r="G45" i="4"/>
  <c r="C45" i="4"/>
  <c r="C78" i="4" s="1"/>
  <c r="C80" i="4" s="1"/>
  <c r="C82" i="4" s="1"/>
  <c r="H78" i="4"/>
  <c r="D78" i="4"/>
  <c r="C24" i="3"/>
  <c r="D24" i="3"/>
  <c r="E24" i="3"/>
  <c r="E77" i="3" s="1"/>
  <c r="F24" i="3"/>
  <c r="G24" i="3"/>
  <c r="H24" i="3"/>
  <c r="C38" i="3"/>
  <c r="C44" i="3" s="1"/>
  <c r="D38" i="3"/>
  <c r="D44" i="3" s="1"/>
  <c r="E38" i="3"/>
  <c r="F38" i="3"/>
  <c r="F44" i="3" s="1"/>
  <c r="G38" i="3"/>
  <c r="H38" i="3"/>
  <c r="H44" i="3" s="1"/>
  <c r="E44" i="3"/>
  <c r="C76" i="3"/>
  <c r="D76" i="3"/>
  <c r="E76" i="3"/>
  <c r="F76" i="3"/>
  <c r="G76" i="3"/>
  <c r="H76" i="3"/>
  <c r="C89" i="3"/>
  <c r="D89" i="3"/>
  <c r="D90" i="3" s="1"/>
  <c r="E89" i="3"/>
  <c r="E90" i="3" s="1"/>
  <c r="F89" i="3"/>
  <c r="F90" i="3" s="1"/>
  <c r="G89" i="3"/>
  <c r="H89" i="3"/>
  <c r="H90" i="3" s="1"/>
  <c r="C90" i="3"/>
  <c r="G90" i="3"/>
  <c r="C95" i="3"/>
  <c r="C96" i="3" s="1"/>
  <c r="D95" i="3"/>
  <c r="D96" i="3" s="1"/>
  <c r="E95" i="3"/>
  <c r="E96" i="3" s="1"/>
  <c r="F95" i="3"/>
  <c r="F96" i="3" s="1"/>
  <c r="G95" i="3"/>
  <c r="G96" i="3" s="1"/>
  <c r="H95" i="3"/>
  <c r="H96" i="3" s="1"/>
  <c r="C104" i="3"/>
  <c r="D104" i="3"/>
  <c r="E104" i="3"/>
  <c r="E105" i="3" s="1"/>
  <c r="F104" i="3"/>
  <c r="F105" i="3" s="1"/>
  <c r="G104" i="3"/>
  <c r="H104" i="3"/>
  <c r="C105" i="3"/>
  <c r="D105" i="3"/>
  <c r="G105" i="3"/>
  <c r="H105" i="3"/>
  <c r="C77" i="3" l="1"/>
  <c r="C79" i="3" s="1"/>
  <c r="C81" i="3" s="1"/>
  <c r="G79" i="5"/>
  <c r="G81" i="5" s="1"/>
  <c r="F80" i="4"/>
  <c r="F82" i="4" s="1"/>
  <c r="D80" i="4"/>
  <c r="D82" i="4" s="1"/>
  <c r="G78" i="4"/>
  <c r="H80" i="4"/>
  <c r="H82" i="4" s="1"/>
  <c r="F77" i="3"/>
  <c r="E79" i="3"/>
  <c r="E81" i="3" s="1"/>
  <c r="D77" i="3"/>
  <c r="G44" i="3"/>
  <c r="H77" i="3"/>
  <c r="G80" i="4" l="1"/>
  <c r="G82" i="4" s="1"/>
  <c r="H79" i="3"/>
  <c r="H81" i="3" s="1"/>
  <c r="G77" i="3"/>
  <c r="F79" i="3"/>
  <c r="F81" i="3" s="1"/>
  <c r="D79" i="3"/>
  <c r="D81" i="3" s="1"/>
  <c r="G79" i="3" l="1"/>
  <c r="G81" i="3" s="1"/>
  <c r="H104" i="2" l="1"/>
  <c r="H105" i="2" s="1"/>
  <c r="G104" i="2"/>
  <c r="G105" i="2" s="1"/>
  <c r="F104" i="2"/>
  <c r="F105" i="2" s="1"/>
  <c r="E104" i="2"/>
  <c r="E105" i="2" s="1"/>
  <c r="D104" i="2"/>
  <c r="D105" i="2" s="1"/>
  <c r="C104" i="2"/>
  <c r="C105" i="2" s="1"/>
  <c r="H95" i="2"/>
  <c r="H96" i="2" s="1"/>
  <c r="G95" i="2"/>
  <c r="G96" i="2" s="1"/>
  <c r="F95" i="2"/>
  <c r="F96" i="2" s="1"/>
  <c r="E95" i="2"/>
  <c r="E96" i="2" s="1"/>
  <c r="D95" i="2"/>
  <c r="D96" i="2" s="1"/>
  <c r="C95" i="2"/>
  <c r="C96" i="2" s="1"/>
  <c r="H89" i="2"/>
  <c r="H90" i="2" s="1"/>
  <c r="G89" i="2"/>
  <c r="G90" i="2" s="1"/>
  <c r="F89" i="2"/>
  <c r="F90" i="2" s="1"/>
  <c r="E89" i="2"/>
  <c r="E90" i="2" s="1"/>
  <c r="D89" i="2"/>
  <c r="D90" i="2" s="1"/>
  <c r="C89" i="2"/>
  <c r="C90" i="2" s="1"/>
  <c r="H76" i="2"/>
  <c r="G76" i="2"/>
  <c r="F76" i="2"/>
  <c r="E76" i="2"/>
  <c r="D76" i="2"/>
  <c r="C76" i="2"/>
  <c r="H38" i="2"/>
  <c r="G38" i="2"/>
  <c r="F38" i="2"/>
  <c r="F44" i="2" s="1"/>
  <c r="E38" i="2"/>
  <c r="D38" i="2"/>
  <c r="C38" i="2"/>
  <c r="C44" i="2" s="1"/>
  <c r="H24" i="2"/>
  <c r="G24" i="2"/>
  <c r="F24" i="2"/>
  <c r="E24" i="2"/>
  <c r="D24" i="2"/>
  <c r="C24" i="2"/>
  <c r="E44" i="2" l="1"/>
  <c r="E77" i="2" s="1"/>
  <c r="E79" i="2"/>
  <c r="E81" i="2" s="1"/>
  <c r="C77" i="2"/>
  <c r="C79" i="2" s="1"/>
  <c r="C81" i="2" s="1"/>
  <c r="G44" i="2"/>
  <c r="F77" i="2"/>
  <c r="D44" i="2"/>
  <c r="H44" i="2"/>
  <c r="G77" i="2"/>
  <c r="H104" i="1"/>
  <c r="H105" i="1" s="1"/>
  <c r="G104" i="1"/>
  <c r="G105" i="1" s="1"/>
  <c r="F104" i="1"/>
  <c r="F105" i="1" s="1"/>
  <c r="E104" i="1"/>
  <c r="E105" i="1" s="1"/>
  <c r="D104" i="1"/>
  <c r="D105" i="1" s="1"/>
  <c r="C104" i="1"/>
  <c r="C105" i="1" s="1"/>
  <c r="H95" i="1"/>
  <c r="H96" i="1" s="1"/>
  <c r="G95" i="1"/>
  <c r="G96" i="1" s="1"/>
  <c r="F95" i="1"/>
  <c r="F96" i="1" s="1"/>
  <c r="E95" i="1"/>
  <c r="E96" i="1" s="1"/>
  <c r="D95" i="1"/>
  <c r="D96" i="1" s="1"/>
  <c r="C95" i="1"/>
  <c r="C96" i="1" s="1"/>
  <c r="H89" i="1"/>
  <c r="H90" i="1" s="1"/>
  <c r="G89" i="1"/>
  <c r="G90" i="1" s="1"/>
  <c r="F89" i="1"/>
  <c r="F90" i="1" s="1"/>
  <c r="E89" i="1"/>
  <c r="E90" i="1" s="1"/>
  <c r="D89" i="1"/>
  <c r="D90" i="1" s="1"/>
  <c r="C89" i="1"/>
  <c r="C90" i="1" s="1"/>
  <c r="H76" i="1"/>
  <c r="G76" i="1"/>
  <c r="F76" i="1"/>
  <c r="E76" i="1"/>
  <c r="D76" i="1"/>
  <c r="C76" i="1"/>
  <c r="H38" i="1"/>
  <c r="G38" i="1"/>
  <c r="F38" i="1"/>
  <c r="E38" i="1"/>
  <c r="D38" i="1"/>
  <c r="C38" i="1"/>
  <c r="C44" i="1" s="1"/>
  <c r="H24" i="1"/>
  <c r="G24" i="1"/>
  <c r="F24" i="1"/>
  <c r="E24" i="1"/>
  <c r="D24" i="1"/>
  <c r="C24" i="1"/>
  <c r="H77" i="2" l="1"/>
  <c r="D77" i="2"/>
  <c r="F79" i="2"/>
  <c r="F81" i="2" s="1"/>
  <c r="G79" i="2"/>
  <c r="G81" i="2" s="1"/>
  <c r="G44" i="1"/>
  <c r="D44" i="1"/>
  <c r="D77" i="1" s="1"/>
  <c r="E44" i="1"/>
  <c r="F44" i="1"/>
  <c r="C77" i="1"/>
  <c r="C79" i="1" s="1"/>
  <c r="C81" i="1" s="1"/>
  <c r="H44" i="1"/>
  <c r="D79" i="2" l="1"/>
  <c r="D81" i="2" s="1"/>
  <c r="H79" i="2"/>
  <c r="H81" i="2" s="1"/>
  <c r="F77" i="1"/>
  <c r="F79" i="1" s="1"/>
  <c r="F81" i="1" s="1"/>
  <c r="G77" i="1"/>
  <c r="E77" i="1"/>
  <c r="G79" i="1"/>
  <c r="G81" i="1" s="1"/>
  <c r="H77" i="1"/>
  <c r="D79" i="1"/>
  <c r="D81" i="1" s="1"/>
  <c r="E79" i="1" l="1"/>
  <c r="E81" i="1" s="1"/>
  <c r="H79" i="1"/>
  <c r="H81" i="1" s="1"/>
</calcChain>
</file>

<file path=xl/sharedStrings.xml><?xml version="1.0" encoding="utf-8"?>
<sst xmlns="http://schemas.openxmlformats.org/spreadsheetml/2006/main" count="3294" uniqueCount="148">
  <si>
    <t>DETAILS OF OPERATION AND MAINTENANCE EXPENSES</t>
  </si>
  <si>
    <t>Name of the Company:</t>
  </si>
  <si>
    <t>NTPC Ltd.</t>
  </si>
  <si>
    <t>Name of the Power Station:</t>
  </si>
  <si>
    <t>(Rs. In Lakhs)</t>
  </si>
  <si>
    <t>Sl. No.</t>
  </si>
  <si>
    <t>Items</t>
  </si>
  <si>
    <t>2012-13</t>
  </si>
  <si>
    <t>2013-14</t>
  </si>
  <si>
    <t>2014-15</t>
  </si>
  <si>
    <t>2015-16</t>
  </si>
  <si>
    <t>2016-17</t>
  </si>
  <si>
    <t>2017-18</t>
  </si>
  <si>
    <t>Consumption of stores &amp; spares</t>
  </si>
  <si>
    <t>Repair &amp; Maintenance</t>
  </si>
  <si>
    <t>Insurance</t>
  </si>
  <si>
    <t>Security</t>
  </si>
  <si>
    <t>Water Charges</t>
  </si>
  <si>
    <t>Administrative Expenses</t>
  </si>
  <si>
    <t>Rent</t>
  </si>
  <si>
    <t>Electricity charges</t>
  </si>
  <si>
    <t>Travelling &amp; Conveyance</t>
  </si>
  <si>
    <t>Communication Expenses</t>
  </si>
  <si>
    <t xml:space="preserve">Advertising </t>
  </si>
  <si>
    <t>Foundation Laying &amp; Inaugration</t>
  </si>
  <si>
    <t>Donation</t>
  </si>
  <si>
    <t xml:space="preserve">Entertainment </t>
  </si>
  <si>
    <t>Filing fee</t>
  </si>
  <si>
    <t>Subtotal (Administrative Expenses)</t>
  </si>
  <si>
    <t>Employee Cost</t>
  </si>
  <si>
    <t>7.1.1</t>
  </si>
  <si>
    <t>Salaries,Wages &amp; Allowances</t>
  </si>
  <si>
    <t>7.1.2</t>
  </si>
  <si>
    <t>Pension</t>
  </si>
  <si>
    <t>7.1.3</t>
  </si>
  <si>
    <t>Gratuity</t>
  </si>
  <si>
    <t>7.1.4</t>
  </si>
  <si>
    <t>Provident Fund</t>
  </si>
  <si>
    <t>7.1.5</t>
  </si>
  <si>
    <t>Leave Encashment</t>
  </si>
  <si>
    <t>Staff welfare expenses</t>
  </si>
  <si>
    <t>7.2.1</t>
  </si>
  <si>
    <t>-Medical expenses on  superannuated employees</t>
  </si>
  <si>
    <t>7.2.2</t>
  </si>
  <si>
    <t>-Medical expenses on regular employees &amp; others</t>
  </si>
  <si>
    <t>7.2.3</t>
  </si>
  <si>
    <t>-Uniform/Livries &amp; safety equipment</t>
  </si>
  <si>
    <t>7.2.4</t>
  </si>
  <si>
    <t>-Canteen expenses</t>
  </si>
  <si>
    <t>7.2.5</t>
  </si>
  <si>
    <t>-Other staff welware expenses</t>
  </si>
  <si>
    <t>Subtotal (Staff welfare Expenses)</t>
  </si>
  <si>
    <t>Productivity linked Incentive</t>
  </si>
  <si>
    <t>Expenditure on VRS</t>
  </si>
  <si>
    <t>Ex-gratia</t>
  </si>
  <si>
    <t>Performance Related Pay(PRP)</t>
  </si>
  <si>
    <t>Sub Total (Employee Cost)</t>
  </si>
  <si>
    <t>Loss of Store</t>
  </si>
  <si>
    <t>Provisions</t>
  </si>
  <si>
    <t>Prior Period Expenses</t>
  </si>
  <si>
    <t>Corporate Office expenses allocation</t>
  </si>
  <si>
    <t xml:space="preserve">Others </t>
  </si>
  <si>
    <t>Rates &amp; Taxes</t>
  </si>
  <si>
    <t>Water cess</t>
  </si>
  <si>
    <t>Training &amp; recruitment expenses</t>
  </si>
  <si>
    <t>Tender Expenses</t>
  </si>
  <si>
    <t>Guest house expenses</t>
  </si>
  <si>
    <t>Education expenses</t>
  </si>
  <si>
    <t>Community Development Expenses</t>
  </si>
  <si>
    <t>Ash utilisation expenses</t>
  </si>
  <si>
    <t>Books &amp; Periodicals</t>
  </si>
  <si>
    <t>Professional Charges</t>
  </si>
  <si>
    <t>Legal expenses</t>
  </si>
  <si>
    <t>EDP Hire &amp; other charges</t>
  </si>
  <si>
    <t>Printing &amp; Stationery</t>
  </si>
  <si>
    <t>Misc Expenses</t>
  </si>
  <si>
    <t>(Break-up Of Misc.)</t>
  </si>
  <si>
    <t>12.14.1</t>
  </si>
  <si>
    <t>-Horticulture</t>
  </si>
  <si>
    <t>12.14.2</t>
  </si>
  <si>
    <t>-RLDC Fee &amp; Charges</t>
  </si>
  <si>
    <t>12.14.3</t>
  </si>
  <si>
    <t>-Brokrage &amp; Commisiion</t>
  </si>
  <si>
    <t>12.14.4</t>
  </si>
  <si>
    <t>-Transport- Vehicle Running exp.</t>
  </si>
  <si>
    <t>12.14.5</t>
  </si>
  <si>
    <t>-Hiring of Vehicles</t>
  </si>
  <si>
    <t>12.14.6</t>
  </si>
  <si>
    <t>-Tree Plantation exp.</t>
  </si>
  <si>
    <t>12.14.7</t>
  </si>
  <si>
    <t>-Decap of Expenditure on account of 5KM Scheme</t>
  </si>
  <si>
    <t>12.14.8</t>
  </si>
  <si>
    <t>-Water Conservation Fund sought by Govt of Odisha</t>
  </si>
  <si>
    <t>12.14.9</t>
  </si>
  <si>
    <t>-Bank Charges</t>
  </si>
  <si>
    <t>12.14.10</t>
  </si>
  <si>
    <t>-Others</t>
  </si>
  <si>
    <t>Sub Total (Others)</t>
  </si>
  <si>
    <t>(Total 1 to 12)</t>
  </si>
  <si>
    <t>Revenue / Recoveries</t>
  </si>
  <si>
    <t>Net Expenses</t>
  </si>
  <si>
    <t>Capital spares consumed</t>
  </si>
  <si>
    <t>Total O&amp;M Cost</t>
  </si>
  <si>
    <t>Salary,Wages,Benefits</t>
  </si>
  <si>
    <t>Repairs and Maint</t>
  </si>
  <si>
    <t>Overheads</t>
  </si>
  <si>
    <t>Total</t>
  </si>
  <si>
    <t>Electricity Charges</t>
  </si>
  <si>
    <t xml:space="preserve">Township </t>
  </si>
  <si>
    <t xml:space="preserve">Office </t>
  </si>
  <si>
    <t>Others</t>
  </si>
  <si>
    <t>Power Charges Recovered</t>
  </si>
  <si>
    <t>Rent Recovery</t>
  </si>
  <si>
    <t>Fees for application &amp; training</t>
  </si>
  <si>
    <t>Receipts from sale of tender</t>
  </si>
  <si>
    <t>Recoveries from guest house</t>
  </si>
  <si>
    <t>Annexure-VI (A)</t>
  </si>
  <si>
    <t>Singrauli Super Thermal Power  Station (2000 MW)</t>
  </si>
  <si>
    <t>Annexure-IV (A)</t>
  </si>
  <si>
    <t>Rihand Super Thermal Power  Station (3000 MW)</t>
  </si>
  <si>
    <t>Annexure- VI (A)</t>
  </si>
  <si>
    <t>Feroz Gandhi Unchahar Thermal Power Station (1050 MW)</t>
  </si>
  <si>
    <t>Badarpur TPS (705 MW)</t>
  </si>
  <si>
    <t>National Capital Thermal Power Station</t>
  </si>
  <si>
    <t>Anta Gas Plant</t>
  </si>
  <si>
    <t>Dadri Gas Power Plant</t>
  </si>
  <si>
    <t>Faridabad  Gas Power Plant</t>
  </si>
  <si>
    <t>Korba Super Thermal Power  Station (2600 MW)</t>
  </si>
  <si>
    <t>Vindhyachal Super Thermal Power  Station (4760 MW)</t>
  </si>
  <si>
    <t>Sipat Super Thermal Power  Station (2980 MW)</t>
  </si>
  <si>
    <t>Kawas Gas Plant</t>
  </si>
  <si>
    <t>Gandhar  Gas Power Plant</t>
  </si>
  <si>
    <t>Farakka Super Thermal Power Station (2100 MW)</t>
  </si>
  <si>
    <t>Kahalgaon STPS (2340 MW)</t>
  </si>
  <si>
    <t>Talcher  Super Thermal Power  Station (3000 MW)</t>
  </si>
  <si>
    <t>Talcher Thermal Power  Station (460 MW)</t>
  </si>
  <si>
    <t>Barh Super Thermal Power Station  (1320 MW)</t>
  </si>
  <si>
    <t>COD of first unit considered on 15.11.2014</t>
  </si>
  <si>
    <t>Ramagundam Super Thermal Power  Station (2600 MW)</t>
  </si>
  <si>
    <t>Annexure-Vi A)</t>
  </si>
  <si>
    <t>RAJIV GANDHI COMBINED CYCLE POWER STATION</t>
  </si>
  <si>
    <t>Simhadri Super Thermal Power  Station (2000 MW)</t>
  </si>
  <si>
    <t>Koldam Hydro Project</t>
  </si>
  <si>
    <t>Annexure-VI(A)</t>
  </si>
  <si>
    <t xml:space="preserve">Mauda Super Thermal Power  Station </t>
  </si>
  <si>
    <t>COD of 1st Unit: 13.03.2013</t>
  </si>
  <si>
    <t xml:space="preserve">TandaThermal Power  Station </t>
  </si>
  <si>
    <t>Aurayia Gas Power Plant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</si>
</sst>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108">
    <xf numFmtId="0" fontId="0" fillId="0" borderId="0" xfId="0"/>
    <xf numFmtId="0" fontId="3" fillId="0" borderId="0" xfId="0" applyFont="1" applyFill="1"/>
    <xf numFmtId="0" fontId="0" fillId="0" borderId="0" xfId="0" applyFont="1"/>
    <xf numFmtId="0" fontId="0" fillId="0" borderId="0" xfId="0" applyFont="1" applyFill="1"/>
    <xf numFmtId="2" fontId="0" fillId="0" borderId="0" xfId="0" applyNumberFormat="1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1" fontId="5" fillId="0" borderId="1" xfId="0" applyNumberFormat="1" applyFont="1" applyFill="1" applyBorder="1" applyAlignment="1">
      <alignment horizontal="center"/>
    </xf>
    <xf numFmtId="1" fontId="5" fillId="0" borderId="2" xfId="0" applyNumberFormat="1" applyFont="1" applyFill="1" applyBorder="1" applyAlignment="1">
      <alignment horizontal="left"/>
    </xf>
    <xf numFmtId="1" fontId="5" fillId="0" borderId="2" xfId="0" applyNumberFormat="1" applyFont="1" applyFill="1" applyBorder="1" applyAlignment="1">
      <alignment horizontal="right"/>
    </xf>
    <xf numFmtId="1" fontId="4" fillId="0" borderId="4" xfId="0" applyNumberFormat="1" applyFont="1" applyFill="1" applyBorder="1" applyAlignment="1">
      <alignment horizontal="center"/>
    </xf>
    <xf numFmtId="1" fontId="4" fillId="2" borderId="3" xfId="0" applyNumberFormat="1" applyFont="1" applyFill="1" applyBorder="1" applyAlignment="1">
      <alignment horizontal="left"/>
    </xf>
    <xf numFmtId="2" fontId="7" fillId="3" borderId="3" xfId="2" applyNumberFormat="1" applyFont="1" applyFill="1" applyBorder="1" applyAlignment="1">
      <alignment horizontal="right" vertical="top"/>
    </xf>
    <xf numFmtId="2" fontId="7" fillId="3" borderId="3" xfId="0" applyNumberFormat="1" applyFont="1" applyFill="1" applyBorder="1"/>
    <xf numFmtId="2" fontId="7" fillId="0" borderId="3" xfId="2" applyNumberFormat="1" applyFont="1" applyFill="1" applyBorder="1" applyAlignment="1">
      <alignment horizontal="right" vertical="top"/>
    </xf>
    <xf numFmtId="164" fontId="4" fillId="0" borderId="4" xfId="0" applyNumberFormat="1" applyFont="1" applyFill="1" applyBorder="1" applyAlignment="1">
      <alignment horizontal="center"/>
    </xf>
    <xf numFmtId="2" fontId="8" fillId="3" borderId="3" xfId="2" applyNumberFormat="1" applyFont="1" applyFill="1" applyBorder="1" applyAlignment="1">
      <alignment horizontal="right" vertical="top"/>
    </xf>
    <xf numFmtId="2" fontId="7" fillId="0" borderId="3" xfId="0" applyNumberFormat="1" applyFont="1" applyFill="1" applyBorder="1"/>
    <xf numFmtId="1" fontId="9" fillId="2" borderId="3" xfId="0" applyNumberFormat="1" applyFont="1" applyFill="1" applyBorder="1" applyAlignment="1">
      <alignment horizontal="left"/>
    </xf>
    <xf numFmtId="0" fontId="7" fillId="0" borderId="3" xfId="0" applyFont="1" applyFill="1" applyBorder="1"/>
    <xf numFmtId="2" fontId="4" fillId="0" borderId="4" xfId="0" applyNumberFormat="1" applyFont="1" applyFill="1" applyBorder="1" applyAlignment="1">
      <alignment horizontal="center"/>
    </xf>
    <xf numFmtId="1" fontId="4" fillId="2" borderId="3" xfId="0" quotePrefix="1" applyNumberFormat="1" applyFont="1" applyFill="1" applyBorder="1" applyAlignment="1">
      <alignment horizontal="left"/>
    </xf>
    <xf numFmtId="1" fontId="4" fillId="0" borderId="3" xfId="0" applyNumberFormat="1" applyFont="1" applyFill="1" applyBorder="1" applyAlignment="1">
      <alignment horizontal="left"/>
    </xf>
    <xf numFmtId="1" fontId="4" fillId="0" borderId="5" xfId="0" applyNumberFormat="1" applyFont="1" applyFill="1" applyBorder="1" applyAlignment="1">
      <alignment horizontal="center"/>
    </xf>
    <xf numFmtId="1" fontId="4" fillId="0" borderId="6" xfId="0" applyNumberFormat="1" applyFont="1" applyFill="1" applyBorder="1" applyAlignment="1">
      <alignment horizontal="left"/>
    </xf>
    <xf numFmtId="2" fontId="8" fillId="0" borderId="6" xfId="2" applyNumberFormat="1" applyFont="1" applyFill="1" applyBorder="1" applyAlignment="1">
      <alignment vertical="top"/>
    </xf>
    <xf numFmtId="1" fontId="4" fillId="0" borderId="0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left"/>
    </xf>
    <xf numFmtId="2" fontId="8" fillId="0" borderId="0" xfId="2" applyNumberFormat="1" applyFont="1" applyFill="1" applyBorder="1" applyAlignment="1">
      <alignment vertical="top"/>
    </xf>
    <xf numFmtId="0" fontId="3" fillId="0" borderId="3" xfId="0" applyFont="1" applyFill="1" applyBorder="1"/>
    <xf numFmtId="4" fontId="10" fillId="0" borderId="3" xfId="0" applyNumberFormat="1" applyFont="1" applyFill="1" applyBorder="1"/>
    <xf numFmtId="0" fontId="0" fillId="0" borderId="3" xfId="0" applyFont="1" applyBorder="1"/>
    <xf numFmtId="0" fontId="0" fillId="0" borderId="3" xfId="0" applyFont="1" applyFill="1" applyBorder="1"/>
    <xf numFmtId="4" fontId="3" fillId="0" borderId="3" xfId="0" applyNumberFormat="1" applyFont="1" applyFill="1" applyBorder="1"/>
    <xf numFmtId="43" fontId="1" fillId="0" borderId="3" xfId="1" applyNumberFormat="1" applyFont="1" applyBorder="1"/>
    <xf numFmtId="43" fontId="1" fillId="0" borderId="3" xfId="1" applyNumberFormat="1" applyFont="1" applyFill="1" applyBorder="1"/>
    <xf numFmtId="0" fontId="10" fillId="0" borderId="3" xfId="0" applyFont="1" applyFill="1" applyBorder="1"/>
    <xf numFmtId="43" fontId="2" fillId="0" borderId="3" xfId="1" applyNumberFormat="1" applyFont="1" applyBorder="1"/>
    <xf numFmtId="43" fontId="0" fillId="0" borderId="3" xfId="0" applyNumberFormat="1" applyFont="1" applyBorder="1"/>
    <xf numFmtId="43" fontId="1" fillId="0" borderId="3" xfId="1" applyFont="1" applyBorder="1"/>
    <xf numFmtId="1" fontId="3" fillId="0" borderId="3" xfId="0" applyNumberFormat="1" applyFont="1" applyFill="1" applyBorder="1"/>
    <xf numFmtId="43" fontId="2" fillId="0" borderId="3" xfId="1" applyFont="1" applyBorder="1"/>
    <xf numFmtId="0" fontId="11" fillId="0" borderId="0" xfId="0" applyFont="1" applyFill="1"/>
    <xf numFmtId="0" fontId="12" fillId="0" borderId="0" xfId="0" applyFont="1" applyFill="1" applyAlignment="1"/>
    <xf numFmtId="0" fontId="15" fillId="0" borderId="0" xfId="0" applyFont="1" applyFill="1" applyAlignment="1"/>
    <xf numFmtId="0" fontId="16" fillId="0" borderId="0" xfId="0" applyFont="1" applyFill="1" applyAlignment="1">
      <alignment horizontal="center"/>
    </xf>
    <xf numFmtId="0" fontId="16" fillId="0" borderId="0" xfId="0" applyFont="1" applyFill="1"/>
    <xf numFmtId="1" fontId="17" fillId="0" borderId="1" xfId="0" applyNumberFormat="1" applyFont="1" applyFill="1" applyBorder="1" applyAlignment="1">
      <alignment horizontal="center"/>
    </xf>
    <xf numFmtId="1" fontId="17" fillId="0" borderId="2" xfId="0" applyNumberFormat="1" applyFont="1" applyFill="1" applyBorder="1" applyAlignment="1">
      <alignment horizontal="left"/>
    </xf>
    <xf numFmtId="1" fontId="17" fillId="0" borderId="2" xfId="0" applyNumberFormat="1" applyFont="1" applyFill="1" applyBorder="1" applyAlignment="1">
      <alignment horizontal="right"/>
    </xf>
    <xf numFmtId="1" fontId="16" fillId="0" borderId="4" xfId="0" applyNumberFormat="1" applyFont="1" applyFill="1" applyBorder="1" applyAlignment="1">
      <alignment horizontal="center"/>
    </xf>
    <xf numFmtId="1" fontId="16" fillId="2" borderId="3" xfId="0" applyNumberFormat="1" applyFont="1" applyFill="1" applyBorder="1" applyAlignment="1">
      <alignment horizontal="left"/>
    </xf>
    <xf numFmtId="2" fontId="13" fillId="3" borderId="3" xfId="2" applyNumberFormat="1" applyFont="1" applyFill="1" applyBorder="1" applyAlignment="1">
      <alignment horizontal="right" vertical="top"/>
    </xf>
    <xf numFmtId="2" fontId="13" fillId="3" borderId="3" xfId="0" applyNumberFormat="1" applyFont="1" applyFill="1" applyBorder="1"/>
    <xf numFmtId="2" fontId="13" fillId="0" borderId="3" xfId="2" applyNumberFormat="1" applyFont="1" applyFill="1" applyBorder="1" applyAlignment="1">
      <alignment horizontal="right" vertical="top"/>
    </xf>
    <xf numFmtId="164" fontId="16" fillId="0" borderId="4" xfId="0" applyNumberFormat="1" applyFont="1" applyFill="1" applyBorder="1" applyAlignment="1">
      <alignment horizontal="center"/>
    </xf>
    <xf numFmtId="2" fontId="18" fillId="3" borderId="3" xfId="2" applyNumberFormat="1" applyFont="1" applyFill="1" applyBorder="1" applyAlignment="1">
      <alignment horizontal="right" vertical="top"/>
    </xf>
    <xf numFmtId="2" fontId="13" fillId="0" borderId="3" xfId="0" applyNumberFormat="1" applyFont="1" applyFill="1" applyBorder="1"/>
    <xf numFmtId="0" fontId="13" fillId="0" borderId="3" xfId="0" applyFont="1" applyFill="1" applyBorder="1"/>
    <xf numFmtId="2" fontId="16" fillId="0" borderId="4" xfId="0" applyNumberFormat="1" applyFont="1" applyFill="1" applyBorder="1" applyAlignment="1">
      <alignment horizontal="center"/>
    </xf>
    <xf numFmtId="1" fontId="16" fillId="2" borderId="3" xfId="0" quotePrefix="1" applyNumberFormat="1" applyFont="1" applyFill="1" applyBorder="1" applyAlignment="1">
      <alignment horizontal="left"/>
    </xf>
    <xf numFmtId="1" fontId="16" fillId="0" borderId="3" xfId="0" applyNumberFormat="1" applyFont="1" applyFill="1" applyBorder="1" applyAlignment="1">
      <alignment horizontal="left"/>
    </xf>
    <xf numFmtId="1" fontId="16" fillId="0" borderId="5" xfId="0" applyNumberFormat="1" applyFont="1" applyFill="1" applyBorder="1" applyAlignment="1">
      <alignment horizontal="center"/>
    </xf>
    <xf numFmtId="1" fontId="16" fillId="0" borderId="6" xfId="0" applyNumberFormat="1" applyFont="1" applyFill="1" applyBorder="1" applyAlignment="1">
      <alignment horizontal="left"/>
    </xf>
    <xf numFmtId="2" fontId="18" fillId="0" borderId="6" xfId="2" applyNumberFormat="1" applyFont="1" applyFill="1" applyBorder="1" applyAlignment="1">
      <alignment vertical="top"/>
    </xf>
    <xf numFmtId="1" fontId="16" fillId="0" borderId="0" xfId="0" applyNumberFormat="1" applyFont="1" applyFill="1" applyBorder="1" applyAlignment="1">
      <alignment horizontal="center"/>
    </xf>
    <xf numFmtId="1" fontId="16" fillId="0" borderId="0" xfId="0" applyNumberFormat="1" applyFont="1" applyFill="1" applyBorder="1" applyAlignment="1">
      <alignment horizontal="left"/>
    </xf>
    <xf numFmtId="2" fontId="18" fillId="0" borderId="0" xfId="2" applyNumberFormat="1" applyFont="1" applyFill="1" applyBorder="1" applyAlignment="1">
      <alignment vertical="top"/>
    </xf>
    <xf numFmtId="4" fontId="2" fillId="0" borderId="3" xfId="0" applyNumberFormat="1" applyFont="1" applyFill="1" applyBorder="1"/>
    <xf numFmtId="4" fontId="0" fillId="0" borderId="3" xfId="0" applyNumberFormat="1" applyFont="1" applyFill="1" applyBorder="1"/>
    <xf numFmtId="43" fontId="0" fillId="0" borderId="3" xfId="1" applyNumberFormat="1" applyFont="1" applyBorder="1"/>
    <xf numFmtId="43" fontId="0" fillId="0" borderId="3" xfId="1" applyNumberFormat="1" applyFont="1" applyFill="1" applyBorder="1"/>
    <xf numFmtId="0" fontId="2" fillId="0" borderId="3" xfId="0" applyFont="1" applyFill="1" applyBorder="1"/>
    <xf numFmtId="43" fontId="0" fillId="0" borderId="3" xfId="1" applyFont="1" applyBorder="1"/>
    <xf numFmtId="1" fontId="0" fillId="0" borderId="3" xfId="0" applyNumberFormat="1" applyFont="1" applyFill="1" applyBorder="1"/>
    <xf numFmtId="0" fontId="19" fillId="0" borderId="0" xfId="0" applyFont="1" applyFill="1"/>
    <xf numFmtId="0" fontId="14" fillId="0" borderId="0" xfId="0" applyFont="1" applyFill="1" applyAlignment="1"/>
    <xf numFmtId="0" fontId="19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2" fontId="19" fillId="0" borderId="3" xfId="2" applyNumberFormat="1" applyFont="1" applyFill="1" applyBorder="1" applyAlignment="1">
      <alignment horizontal="right"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2" fontId="11" fillId="0" borderId="3" xfId="2" applyNumberFormat="1" applyFont="1" applyFill="1" applyBorder="1" applyAlignment="1">
      <alignment horizontal="right" vertical="center"/>
    </xf>
    <xf numFmtId="0" fontId="11" fillId="0" borderId="0" xfId="0" applyFont="1" applyFill="1" applyAlignment="1">
      <alignment horizontal="center"/>
    </xf>
    <xf numFmtId="2" fontId="7" fillId="3" borderId="7" xfId="2" applyNumberFormat="1" applyFont="1" applyFill="1" applyBorder="1" applyAlignment="1">
      <alignment horizontal="right" vertical="center"/>
    </xf>
    <xf numFmtId="2" fontId="7" fillId="3" borderId="12" xfId="2" applyNumberFormat="1" applyFont="1" applyFill="1" applyBorder="1" applyAlignment="1">
      <alignment horizontal="right" vertical="center"/>
    </xf>
    <xf numFmtId="0" fontId="12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2" fillId="0" borderId="0" xfId="0" applyFont="1" applyFill="1" applyAlignment="1">
      <alignment horizontal="left"/>
    </xf>
    <xf numFmtId="2" fontId="11" fillId="0" borderId="7" xfId="2" applyNumberFormat="1" applyFont="1" applyFill="1" applyBorder="1" applyAlignment="1">
      <alignment horizontal="center" vertical="center" wrapText="1"/>
    </xf>
    <xf numFmtId="2" fontId="11" fillId="0" borderId="11" xfId="2" applyNumberFormat="1" applyFont="1" applyFill="1" applyBorder="1" applyAlignment="1">
      <alignment horizontal="center" vertical="center" wrapText="1"/>
    </xf>
    <xf numFmtId="2" fontId="11" fillId="0" borderId="12" xfId="2" applyNumberFormat="1" applyFont="1" applyFill="1" applyBorder="1" applyAlignment="1">
      <alignment horizontal="center" vertical="center" wrapText="1"/>
    </xf>
    <xf numFmtId="2" fontId="13" fillId="3" borderId="7" xfId="2" applyNumberFormat="1" applyFont="1" applyFill="1" applyBorder="1" applyAlignment="1">
      <alignment horizontal="right" vertical="center"/>
    </xf>
    <xf numFmtId="2" fontId="13" fillId="3" borderId="12" xfId="2" applyNumberFormat="1" applyFont="1" applyFill="1" applyBorder="1" applyAlignment="1">
      <alignment horizontal="right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2" fontId="11" fillId="0" borderId="8" xfId="2" applyNumberFormat="1" applyFont="1" applyFill="1" applyBorder="1" applyAlignment="1">
      <alignment horizontal="center" vertical="center"/>
    </xf>
    <xf numFmtId="2" fontId="11" fillId="0" borderId="9" xfId="2" applyNumberFormat="1" applyFont="1" applyFill="1" applyBorder="1" applyAlignment="1">
      <alignment horizontal="center" vertical="center"/>
    </xf>
    <xf numFmtId="2" fontId="11" fillId="0" borderId="10" xfId="2" applyNumberFormat="1" applyFont="1" applyFill="1" applyBorder="1" applyAlignment="1">
      <alignment horizontal="center" vertical="center"/>
    </xf>
    <xf numFmtId="2" fontId="13" fillId="3" borderId="7" xfId="2" applyNumberFormat="1" applyFont="1" applyFill="1" applyBorder="1" applyAlignment="1">
      <alignment vertical="center"/>
    </xf>
    <xf numFmtId="2" fontId="13" fillId="3" borderId="12" xfId="2" applyNumberFormat="1" applyFont="1" applyFill="1" applyBorder="1" applyAlignment="1">
      <alignment vertical="center"/>
    </xf>
    <xf numFmtId="0" fontId="14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/>
    </xf>
    <xf numFmtId="0" fontId="20" fillId="0" borderId="0" xfId="0" applyFont="1" applyFill="1" applyAlignment="1">
      <alignment horizontal="center"/>
    </xf>
    <xf numFmtId="2" fontId="13" fillId="3" borderId="7" xfId="2" applyNumberFormat="1" applyFont="1" applyFill="1" applyBorder="1" applyAlignment="1">
      <alignment horizontal="right" vertical="center" wrapText="1"/>
    </xf>
    <xf numFmtId="2" fontId="13" fillId="3" borderId="12" xfId="2" applyNumberFormat="1" applyFont="1" applyFill="1" applyBorder="1" applyAlignment="1">
      <alignment horizontal="right" vertical="center" wrapText="1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</cellXfs>
  <cellStyles count="3">
    <cellStyle name="Comma" xfId="1" builtinId="3"/>
    <cellStyle name="Normal" xfId="0" builtinId="0"/>
    <cellStyle name="Normal_unchahar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5"/>
  <sheetViews>
    <sheetView topLeftCell="D66" workbookViewId="0">
      <selection activeCell="H78" sqref="H78:H81"/>
    </sheetView>
  </sheetViews>
  <sheetFormatPr defaultColWidth="9.140625" defaultRowHeight="15" x14ac:dyDescent="0.25"/>
  <cols>
    <col min="1" max="1" width="7.140625" style="1" customWidth="1"/>
    <col min="2" max="2" width="48" style="1" customWidth="1"/>
    <col min="3" max="3" width="14" style="2" customWidth="1"/>
    <col min="4" max="5" width="14.28515625" style="3" customWidth="1"/>
    <col min="6" max="6" width="13.7109375" style="3" customWidth="1"/>
    <col min="7" max="7" width="12.85546875" style="3" customWidth="1"/>
    <col min="8" max="8" width="12.28515625" style="3" customWidth="1"/>
    <col min="9" max="16384" width="9.140625" style="2"/>
  </cols>
  <sheetData>
    <row r="1" spans="1:8" x14ac:dyDescent="0.25">
      <c r="A1" s="42"/>
      <c r="B1" s="42"/>
      <c r="C1" s="42"/>
      <c r="D1" s="42"/>
      <c r="E1" s="42"/>
      <c r="F1" s="86" t="s">
        <v>143</v>
      </c>
      <c r="G1" s="86"/>
    </row>
    <row r="2" spans="1:8" x14ac:dyDescent="0.25">
      <c r="A2" s="87" t="s">
        <v>0</v>
      </c>
      <c r="B2" s="87"/>
      <c r="C2" s="87"/>
      <c r="D2" s="87"/>
      <c r="E2" s="87"/>
      <c r="F2" s="87"/>
      <c r="G2" s="87"/>
    </row>
    <row r="3" spans="1:8" x14ac:dyDescent="0.25">
      <c r="A3" s="42"/>
      <c r="B3" s="42"/>
      <c r="C3" s="42"/>
      <c r="D3" s="42"/>
      <c r="E3" s="42"/>
      <c r="F3" s="42"/>
      <c r="G3" s="42"/>
    </row>
    <row r="4" spans="1:8" x14ac:dyDescent="0.25">
      <c r="A4" s="42"/>
      <c r="B4" s="44" t="s">
        <v>1</v>
      </c>
      <c r="C4" s="88" t="s">
        <v>2</v>
      </c>
      <c r="D4" s="88"/>
      <c r="E4" s="88"/>
      <c r="F4" s="88"/>
      <c r="G4" s="88"/>
    </row>
    <row r="5" spans="1:8" x14ac:dyDescent="0.25">
      <c r="A5" s="42"/>
      <c r="B5" s="44" t="s">
        <v>3</v>
      </c>
      <c r="C5" s="88" t="s">
        <v>144</v>
      </c>
      <c r="D5" s="88"/>
      <c r="E5" s="88"/>
      <c r="F5" s="88"/>
      <c r="G5" s="88"/>
    </row>
    <row r="7" spans="1:8" ht="15.75" thickBot="1" x14ac:dyDescent="0.3">
      <c r="A7" s="5"/>
      <c r="B7" s="6"/>
      <c r="C7" s="6"/>
      <c r="F7" s="3" t="s">
        <v>4</v>
      </c>
    </row>
    <row r="8" spans="1:8" ht="29.25" customHeight="1" x14ac:dyDescent="0.25">
      <c r="A8" s="7" t="s">
        <v>5</v>
      </c>
      <c r="B8" s="8" t="s">
        <v>6</v>
      </c>
      <c r="C8" s="9" t="s">
        <v>7</v>
      </c>
      <c r="D8" s="9" t="s">
        <v>8</v>
      </c>
      <c r="E8" s="9" t="s">
        <v>9</v>
      </c>
      <c r="F8" s="9" t="s">
        <v>10</v>
      </c>
      <c r="G8" s="9" t="s">
        <v>11</v>
      </c>
      <c r="H8" s="9" t="s">
        <v>12</v>
      </c>
    </row>
    <row r="9" spans="1:8" s="3" customFormat="1" ht="15.6" customHeight="1" x14ac:dyDescent="0.25">
      <c r="A9" s="10">
        <v>1</v>
      </c>
      <c r="B9" s="11" t="s">
        <v>13</v>
      </c>
      <c r="C9" s="89" t="s">
        <v>145</v>
      </c>
      <c r="D9" s="12">
        <v>878.1193396000001</v>
      </c>
      <c r="E9" s="12">
        <v>1640.9294565999999</v>
      </c>
      <c r="F9" s="12">
        <v>2507.8945321000001</v>
      </c>
      <c r="G9" s="12">
        <v>3259.0168989999997</v>
      </c>
      <c r="H9" s="12">
        <v>4514.1723689</v>
      </c>
    </row>
    <row r="10" spans="1:8" s="3" customFormat="1" ht="15.75" x14ac:dyDescent="0.25">
      <c r="A10" s="10">
        <v>2</v>
      </c>
      <c r="B10" s="11" t="s">
        <v>14</v>
      </c>
      <c r="C10" s="90"/>
      <c r="D10" s="12">
        <v>1160.2882993000003</v>
      </c>
      <c r="E10" s="12">
        <v>2523.5663693999995</v>
      </c>
      <c r="F10" s="12">
        <v>3354.4816209999994</v>
      </c>
      <c r="G10" s="12">
        <v>3934.4792685999992</v>
      </c>
      <c r="H10" s="12">
        <v>10011.265426800001</v>
      </c>
    </row>
    <row r="11" spans="1:8" s="3" customFormat="1" ht="15.75" x14ac:dyDescent="0.25">
      <c r="A11" s="10">
        <v>3</v>
      </c>
      <c r="B11" s="11" t="s">
        <v>15</v>
      </c>
      <c r="C11" s="90"/>
      <c r="D11" s="12">
        <v>139.24827679999999</v>
      </c>
      <c r="E11" s="12">
        <v>308.71583040000002</v>
      </c>
      <c r="F11" s="12">
        <v>273.85620999999998</v>
      </c>
      <c r="G11" s="12">
        <v>286.44711999999998</v>
      </c>
      <c r="H11" s="12">
        <v>479.2363368</v>
      </c>
    </row>
    <row r="12" spans="1:8" s="3" customFormat="1" ht="15.75" x14ac:dyDescent="0.25">
      <c r="A12" s="10">
        <v>4</v>
      </c>
      <c r="B12" s="11" t="s">
        <v>16</v>
      </c>
      <c r="C12" s="90"/>
      <c r="D12" s="12">
        <v>629.9277846</v>
      </c>
      <c r="E12" s="12">
        <v>761.77371310000001</v>
      </c>
      <c r="F12" s="12">
        <v>973.67280970000002</v>
      </c>
      <c r="G12" s="12">
        <v>1543.4973026</v>
      </c>
      <c r="H12" s="12">
        <v>1798.8827182000002</v>
      </c>
    </row>
    <row r="13" spans="1:8" s="3" customFormat="1" ht="15.75" x14ac:dyDescent="0.25">
      <c r="A13" s="10">
        <v>5</v>
      </c>
      <c r="B13" s="11" t="s">
        <v>17</v>
      </c>
      <c r="C13" s="90"/>
      <c r="D13" s="13">
        <v>240.21227679999998</v>
      </c>
      <c r="E13" s="13">
        <v>793.22699999999998</v>
      </c>
      <c r="F13" s="13">
        <v>1036.8</v>
      </c>
      <c r="G13" s="13">
        <v>897.46217999999999</v>
      </c>
      <c r="H13" s="13">
        <v>1952.15209</v>
      </c>
    </row>
    <row r="14" spans="1:8" s="3" customFormat="1" ht="15.75" x14ac:dyDescent="0.25">
      <c r="A14" s="10">
        <v>6</v>
      </c>
      <c r="B14" s="11" t="s">
        <v>18</v>
      </c>
      <c r="C14" s="90"/>
      <c r="D14" s="14"/>
      <c r="E14" s="14"/>
      <c r="F14" s="14"/>
      <c r="G14" s="14"/>
      <c r="H14" s="14"/>
    </row>
    <row r="15" spans="1:8" s="3" customFormat="1" ht="15.75" x14ac:dyDescent="0.25">
      <c r="A15" s="15">
        <v>6.1</v>
      </c>
      <c r="B15" s="11" t="s">
        <v>19</v>
      </c>
      <c r="C15" s="90"/>
      <c r="D15" s="12">
        <v>9.8394399999999997</v>
      </c>
      <c r="E15" s="12">
        <v>8.9138199999999994</v>
      </c>
      <c r="F15" s="12">
        <v>4.0167999999999999</v>
      </c>
      <c r="G15" s="12">
        <v>1.5</v>
      </c>
      <c r="H15" s="12">
        <v>0.58870999999999996</v>
      </c>
    </row>
    <row r="16" spans="1:8" s="3" customFormat="1" ht="15.75" x14ac:dyDescent="0.25">
      <c r="A16" s="15">
        <v>6.2</v>
      </c>
      <c r="B16" s="11" t="s">
        <v>20</v>
      </c>
      <c r="C16" s="90"/>
      <c r="D16" s="12">
        <v>111.88268849999994</v>
      </c>
      <c r="E16" s="12">
        <v>191.05789999999999</v>
      </c>
      <c r="F16" s="12">
        <v>249.90622999999999</v>
      </c>
      <c r="G16" s="12">
        <v>233.23255</v>
      </c>
      <c r="H16" s="12">
        <v>196.01272</v>
      </c>
    </row>
    <row r="17" spans="1:8" s="3" customFormat="1" ht="15.75" x14ac:dyDescent="0.25">
      <c r="A17" s="15">
        <v>6.3</v>
      </c>
      <c r="B17" s="11" t="s">
        <v>21</v>
      </c>
      <c r="C17" s="90"/>
      <c r="D17" s="12">
        <v>259.27238110000008</v>
      </c>
      <c r="E17" s="12">
        <v>306.98011960000002</v>
      </c>
      <c r="F17" s="12">
        <v>304.571281</v>
      </c>
      <c r="G17" s="12">
        <v>284.55414200000001</v>
      </c>
      <c r="H17" s="12">
        <v>369.25450869999997</v>
      </c>
    </row>
    <row r="18" spans="1:8" s="3" customFormat="1" ht="15.75" x14ac:dyDescent="0.25">
      <c r="A18" s="15">
        <v>6.4</v>
      </c>
      <c r="B18" s="11" t="s">
        <v>22</v>
      </c>
      <c r="C18" s="90"/>
      <c r="D18" s="12">
        <v>59.535466499999991</v>
      </c>
      <c r="E18" s="12">
        <v>55.196958799999997</v>
      </c>
      <c r="F18" s="12">
        <v>57.579279999999997</v>
      </c>
      <c r="G18" s="12">
        <v>66.308876100000006</v>
      </c>
      <c r="H18" s="12">
        <v>86.165632200000005</v>
      </c>
    </row>
    <row r="19" spans="1:8" s="3" customFormat="1" ht="15.75" x14ac:dyDescent="0.25">
      <c r="A19" s="15">
        <v>6.5</v>
      </c>
      <c r="B19" s="11" t="s">
        <v>23</v>
      </c>
      <c r="C19" s="90"/>
      <c r="D19" s="12">
        <v>5.7921300000000002</v>
      </c>
      <c r="E19" s="12">
        <v>106.58540000000001</v>
      </c>
      <c r="F19" s="12">
        <v>11.309570000000001</v>
      </c>
      <c r="G19" s="12">
        <v>13.195830000000001</v>
      </c>
      <c r="H19" s="12">
        <v>7.4558109999999997</v>
      </c>
    </row>
    <row r="20" spans="1:8" s="3" customFormat="1" ht="15.75" x14ac:dyDescent="0.25">
      <c r="A20" s="15">
        <v>6.6</v>
      </c>
      <c r="B20" s="11" t="s">
        <v>24</v>
      </c>
      <c r="C20" s="90"/>
      <c r="D20" s="12">
        <v>0</v>
      </c>
      <c r="E20" s="12">
        <v>0</v>
      </c>
      <c r="F20" s="12">
        <v>0</v>
      </c>
      <c r="G20" s="12">
        <v>0</v>
      </c>
      <c r="H20" s="12">
        <v>0</v>
      </c>
    </row>
    <row r="21" spans="1:8" s="3" customFormat="1" ht="15.75" x14ac:dyDescent="0.25">
      <c r="A21" s="15">
        <v>6.7</v>
      </c>
      <c r="B21" s="11" t="s">
        <v>25</v>
      </c>
      <c r="C21" s="90"/>
      <c r="D21" s="12">
        <v>0</v>
      </c>
      <c r="E21" s="12">
        <v>0</v>
      </c>
      <c r="F21" s="12">
        <v>0</v>
      </c>
      <c r="G21" s="12">
        <v>0</v>
      </c>
      <c r="H21" s="12">
        <v>0</v>
      </c>
    </row>
    <row r="22" spans="1:8" s="3" customFormat="1" ht="15.75" x14ac:dyDescent="0.25">
      <c r="A22" s="15">
        <v>6.8</v>
      </c>
      <c r="B22" s="11" t="s">
        <v>26</v>
      </c>
      <c r="C22" s="90"/>
      <c r="D22" s="12">
        <v>6.4292206000000007</v>
      </c>
      <c r="E22" s="12">
        <v>13.051899499999999</v>
      </c>
      <c r="F22" s="12">
        <v>15.191442099999998</v>
      </c>
      <c r="G22" s="12">
        <v>17.022018600000003</v>
      </c>
      <c r="H22" s="12">
        <v>21.141960500000003</v>
      </c>
    </row>
    <row r="23" spans="1:8" s="3" customFormat="1" ht="15.75" x14ac:dyDescent="0.25">
      <c r="A23" s="15">
        <v>6.9</v>
      </c>
      <c r="B23" s="11" t="s">
        <v>27</v>
      </c>
      <c r="C23" s="90"/>
      <c r="D23" s="12">
        <v>13.042</v>
      </c>
      <c r="E23" s="12">
        <v>44.121000000000002</v>
      </c>
      <c r="F23" s="12">
        <v>44</v>
      </c>
      <c r="G23" s="12">
        <v>44</v>
      </c>
      <c r="H23" s="12">
        <v>88.554519999999997</v>
      </c>
    </row>
    <row r="24" spans="1:8" s="3" customFormat="1" ht="15.75" x14ac:dyDescent="0.25">
      <c r="A24" s="15"/>
      <c r="B24" s="11" t="s">
        <v>28</v>
      </c>
      <c r="C24" s="90"/>
      <c r="D24" s="16">
        <f t="shared" ref="D24:H24" si="0">+SUM(D15:D23)</f>
        <v>465.79332669999997</v>
      </c>
      <c r="E24" s="16">
        <f t="shared" si="0"/>
        <v>725.90709789999994</v>
      </c>
      <c r="F24" s="16">
        <f t="shared" si="0"/>
        <v>686.57460309999999</v>
      </c>
      <c r="G24" s="16">
        <f t="shared" si="0"/>
        <v>659.81341670000006</v>
      </c>
      <c r="H24" s="16">
        <f t="shared" si="0"/>
        <v>769.17386240000008</v>
      </c>
    </row>
    <row r="25" spans="1:8" s="3" customFormat="1" ht="15.75" x14ac:dyDescent="0.25">
      <c r="A25" s="15">
        <v>7</v>
      </c>
      <c r="B25" s="11" t="s">
        <v>29</v>
      </c>
      <c r="C25" s="90"/>
      <c r="D25" s="14"/>
      <c r="E25" s="14"/>
      <c r="F25" s="14"/>
      <c r="G25" s="14"/>
      <c r="H25" s="14"/>
    </row>
    <row r="26" spans="1:8" s="3" customFormat="1" ht="15.75" x14ac:dyDescent="0.25">
      <c r="A26" s="15" t="s">
        <v>30</v>
      </c>
      <c r="B26" s="11" t="s">
        <v>31</v>
      </c>
      <c r="C26" s="90"/>
      <c r="D26" s="12">
        <v>2529.9054200999999</v>
      </c>
      <c r="E26" s="12">
        <v>2527.6866834999996</v>
      </c>
      <c r="F26" s="12">
        <v>2683.9988896000004</v>
      </c>
      <c r="G26" s="12">
        <v>3431.5888429000001</v>
      </c>
      <c r="H26" s="12">
        <v>5719.0457950999989</v>
      </c>
    </row>
    <row r="27" spans="1:8" s="3" customFormat="1" ht="15.75" x14ac:dyDescent="0.25">
      <c r="A27" s="15" t="s">
        <v>32</v>
      </c>
      <c r="B27" s="11" t="s">
        <v>33</v>
      </c>
      <c r="C27" s="90"/>
      <c r="D27" s="12">
        <v>851.34341059999997</v>
      </c>
      <c r="E27" s="12">
        <v>450.08994969999998</v>
      </c>
      <c r="F27" s="12">
        <v>494.21602000000001</v>
      </c>
      <c r="G27" s="12">
        <v>492.09763649999996</v>
      </c>
      <c r="H27" s="12">
        <v>362.37989350000004</v>
      </c>
    </row>
    <row r="28" spans="1:8" s="3" customFormat="1" ht="15.75" x14ac:dyDescent="0.25">
      <c r="A28" s="15" t="s">
        <v>34</v>
      </c>
      <c r="B28" s="11" t="s">
        <v>35</v>
      </c>
      <c r="C28" s="90"/>
      <c r="D28" s="12">
        <v>47.6862408</v>
      </c>
      <c r="E28" s="12">
        <v>-20.602835200000001</v>
      </c>
      <c r="F28" s="12">
        <v>-14.729570800000001</v>
      </c>
      <c r="G28" s="12">
        <v>779.04963260000011</v>
      </c>
      <c r="H28" s="12">
        <v>222.74826620000002</v>
      </c>
    </row>
    <row r="29" spans="1:8" s="3" customFormat="1" ht="15.75" x14ac:dyDescent="0.25">
      <c r="A29" s="15" t="s">
        <v>36</v>
      </c>
      <c r="B29" s="11" t="s">
        <v>37</v>
      </c>
      <c r="C29" s="90"/>
      <c r="D29" s="12">
        <v>404.91082140000003</v>
      </c>
      <c r="E29" s="12">
        <v>426.70322829999998</v>
      </c>
      <c r="F29" s="12">
        <v>457.91902630000004</v>
      </c>
      <c r="G29" s="12">
        <v>485.92727909999996</v>
      </c>
      <c r="H29" s="12">
        <v>514.07508419999999</v>
      </c>
    </row>
    <row r="30" spans="1:8" s="3" customFormat="1" ht="15.75" x14ac:dyDescent="0.25">
      <c r="A30" s="15" t="s">
        <v>38</v>
      </c>
      <c r="B30" s="11" t="s">
        <v>39</v>
      </c>
      <c r="C30" s="90"/>
      <c r="D30" s="12">
        <v>401.3899725</v>
      </c>
      <c r="E30" s="12">
        <v>490.7615639</v>
      </c>
      <c r="F30" s="12">
        <v>526.22462180000002</v>
      </c>
      <c r="G30" s="12">
        <v>818.98506170000007</v>
      </c>
      <c r="H30" s="12">
        <v>905.89520319999997</v>
      </c>
    </row>
    <row r="31" spans="1:8" s="3" customFormat="1" ht="15.75" x14ac:dyDescent="0.25">
      <c r="A31" s="15"/>
      <c r="B31" s="11"/>
      <c r="C31" s="90"/>
      <c r="D31" s="12"/>
      <c r="E31" s="12"/>
      <c r="F31" s="12"/>
      <c r="G31" s="12"/>
      <c r="H31" s="12"/>
    </row>
    <row r="32" spans="1:8" s="3" customFormat="1" ht="15.75" x14ac:dyDescent="0.25">
      <c r="A32" s="15">
        <v>7.2</v>
      </c>
      <c r="B32" s="11" t="s">
        <v>40</v>
      </c>
      <c r="C32" s="90"/>
      <c r="D32" s="12"/>
      <c r="E32" s="12"/>
      <c r="F32" s="12"/>
      <c r="G32" s="12"/>
      <c r="H32" s="12"/>
    </row>
    <row r="33" spans="1:8" s="3" customFormat="1" ht="15.75" x14ac:dyDescent="0.25">
      <c r="A33" s="15" t="s">
        <v>41</v>
      </c>
      <c r="B33" s="11" t="s">
        <v>42</v>
      </c>
      <c r="C33" s="90"/>
      <c r="D33" s="12">
        <v>3.4971299999999998</v>
      </c>
      <c r="E33" s="12">
        <v>6.863795800000001</v>
      </c>
      <c r="F33" s="12">
        <v>36.471730000000001</v>
      </c>
      <c r="G33" s="12">
        <v>0</v>
      </c>
      <c r="H33" s="12">
        <v>0</v>
      </c>
    </row>
    <row r="34" spans="1:8" s="3" customFormat="1" ht="15.75" x14ac:dyDescent="0.25">
      <c r="A34" s="15" t="s">
        <v>43</v>
      </c>
      <c r="B34" s="11" t="s">
        <v>44</v>
      </c>
      <c r="C34" s="90"/>
      <c r="D34" s="12">
        <v>272.11141329999998</v>
      </c>
      <c r="E34" s="12">
        <v>338.98793800000004</v>
      </c>
      <c r="F34" s="12">
        <v>460.75309240000001</v>
      </c>
      <c r="G34" s="12">
        <v>163.27274349999999</v>
      </c>
      <c r="H34" s="12">
        <v>457.2678664</v>
      </c>
    </row>
    <row r="35" spans="1:8" s="3" customFormat="1" ht="15.75" x14ac:dyDescent="0.25">
      <c r="A35" s="15" t="s">
        <v>45</v>
      </c>
      <c r="B35" s="11" t="s">
        <v>46</v>
      </c>
      <c r="C35" s="90"/>
      <c r="D35" s="12">
        <v>102.57747699999999</v>
      </c>
      <c r="E35" s="12">
        <v>94.215210399999989</v>
      </c>
      <c r="F35" s="12">
        <v>96.32811550000001</v>
      </c>
      <c r="G35" s="12">
        <v>131.81831030000001</v>
      </c>
      <c r="H35" s="12">
        <v>116.9059</v>
      </c>
    </row>
    <row r="36" spans="1:8" s="3" customFormat="1" ht="15.75" x14ac:dyDescent="0.25">
      <c r="A36" s="15" t="s">
        <v>47</v>
      </c>
      <c r="B36" s="11" t="s">
        <v>48</v>
      </c>
      <c r="C36" s="90"/>
      <c r="D36" s="12">
        <v>60.087697599999998</v>
      </c>
      <c r="E36" s="12">
        <v>93.077160500000005</v>
      </c>
      <c r="F36" s="12">
        <v>116.1799951</v>
      </c>
      <c r="G36" s="12">
        <v>119.7611776</v>
      </c>
      <c r="H36" s="12">
        <v>170.19882000000001</v>
      </c>
    </row>
    <row r="37" spans="1:8" s="3" customFormat="1" ht="15.75" x14ac:dyDescent="0.25">
      <c r="A37" s="15" t="s">
        <v>49</v>
      </c>
      <c r="B37" s="11" t="s">
        <v>50</v>
      </c>
      <c r="C37" s="90"/>
      <c r="D37" s="12">
        <v>95.124072499999997</v>
      </c>
      <c r="E37" s="12">
        <v>80.854035599999989</v>
      </c>
      <c r="F37" s="12">
        <v>53.551642600000001</v>
      </c>
      <c r="G37" s="12">
        <v>111.90208699999999</v>
      </c>
      <c r="H37" s="12">
        <v>78.158017700000002</v>
      </c>
    </row>
    <row r="38" spans="1:8" s="3" customFormat="1" ht="15.75" x14ac:dyDescent="0.25">
      <c r="A38" s="15"/>
      <c r="B38" s="11" t="s">
        <v>51</v>
      </c>
      <c r="C38" s="90"/>
      <c r="D38" s="12">
        <f t="shared" ref="D38:H38" si="1">D33+D34+D35+D36+D37</f>
        <v>533.39779039999996</v>
      </c>
      <c r="E38" s="12">
        <f t="shared" si="1"/>
        <v>613.99814030000005</v>
      </c>
      <c r="F38" s="12">
        <f t="shared" si="1"/>
        <v>763.28457560000004</v>
      </c>
      <c r="G38" s="12">
        <f t="shared" si="1"/>
        <v>526.75431839999999</v>
      </c>
      <c r="H38" s="12">
        <f t="shared" si="1"/>
        <v>822.53060410000001</v>
      </c>
    </row>
    <row r="39" spans="1:8" s="3" customFormat="1" ht="15.75" x14ac:dyDescent="0.25">
      <c r="A39" s="15"/>
      <c r="B39" s="11"/>
      <c r="C39" s="90"/>
      <c r="D39" s="17"/>
      <c r="E39" s="17"/>
      <c r="F39" s="17"/>
      <c r="G39" s="17"/>
      <c r="H39" s="17"/>
    </row>
    <row r="40" spans="1:8" s="3" customFormat="1" ht="15.75" x14ac:dyDescent="0.25">
      <c r="A40" s="15">
        <v>7.3</v>
      </c>
      <c r="B40" s="11" t="s">
        <v>52</v>
      </c>
      <c r="C40" s="90"/>
      <c r="D40" s="12">
        <v>54.682142400000004</v>
      </c>
      <c r="E40" s="12">
        <v>8.9949309</v>
      </c>
      <c r="F40" s="12">
        <v>11.2732543</v>
      </c>
      <c r="G40" s="12">
        <v>0</v>
      </c>
      <c r="H40" s="12">
        <v>0</v>
      </c>
    </row>
    <row r="41" spans="1:8" s="3" customFormat="1" ht="15.75" x14ac:dyDescent="0.25">
      <c r="A41" s="15">
        <v>7.4</v>
      </c>
      <c r="B41" s="11" t="s">
        <v>53</v>
      </c>
      <c r="C41" s="90"/>
      <c r="D41" s="12">
        <v>0</v>
      </c>
      <c r="E41" s="12">
        <v>148.3000724</v>
      </c>
      <c r="F41" s="12">
        <v>0</v>
      </c>
      <c r="G41" s="12">
        <v>0</v>
      </c>
      <c r="H41" s="12">
        <v>0</v>
      </c>
    </row>
    <row r="42" spans="1:8" s="3" customFormat="1" ht="15.75" x14ac:dyDescent="0.25">
      <c r="A42" s="15">
        <v>7.5</v>
      </c>
      <c r="B42" s="18" t="s">
        <v>54</v>
      </c>
      <c r="C42" s="90"/>
      <c r="D42" s="12">
        <v>27.859124299999962</v>
      </c>
      <c r="E42" s="12">
        <v>49.505528700000013</v>
      </c>
      <c r="F42" s="12">
        <v>38.851196899999991</v>
      </c>
      <c r="G42" s="12">
        <v>46.539038900000037</v>
      </c>
      <c r="H42" s="84">
        <v>1638.7035577000001</v>
      </c>
    </row>
    <row r="43" spans="1:8" s="3" customFormat="1" ht="15.75" x14ac:dyDescent="0.25">
      <c r="A43" s="15">
        <v>7.6</v>
      </c>
      <c r="B43" s="18" t="s">
        <v>55</v>
      </c>
      <c r="C43" s="90"/>
      <c r="D43" s="12">
        <v>538.41591960000005</v>
      </c>
      <c r="E43" s="12">
        <v>623.18964899999992</v>
      </c>
      <c r="F43" s="12">
        <v>680.8553849000001</v>
      </c>
      <c r="G43" s="12">
        <v>836.17745509999997</v>
      </c>
      <c r="H43" s="85"/>
    </row>
    <row r="44" spans="1:8" s="3" customFormat="1" ht="15.75" x14ac:dyDescent="0.25">
      <c r="A44" s="10"/>
      <c r="B44" s="11" t="s">
        <v>56</v>
      </c>
      <c r="C44" s="90"/>
      <c r="D44" s="16">
        <f t="shared" ref="D44:H44" si="2">D26+D38+D40+D41+D42+D43+D27+D28+D29+D30</f>
        <v>5389.5908420999995</v>
      </c>
      <c r="E44" s="16">
        <f t="shared" si="2"/>
        <v>5318.6269114999986</v>
      </c>
      <c r="F44" s="16">
        <f t="shared" si="2"/>
        <v>5641.8933986000011</v>
      </c>
      <c r="G44" s="16">
        <f t="shared" si="2"/>
        <v>7417.1192652000009</v>
      </c>
      <c r="H44" s="16">
        <f t="shared" si="2"/>
        <v>10185.378403999999</v>
      </c>
    </row>
    <row r="45" spans="1:8" s="3" customFormat="1" ht="15.75" x14ac:dyDescent="0.25">
      <c r="A45" s="10">
        <v>8</v>
      </c>
      <c r="B45" s="11" t="s">
        <v>57</v>
      </c>
      <c r="C45" s="90"/>
      <c r="D45" s="12">
        <v>0</v>
      </c>
      <c r="E45" s="12">
        <v>0</v>
      </c>
      <c r="F45" s="12">
        <v>0</v>
      </c>
      <c r="G45" s="12">
        <v>0</v>
      </c>
      <c r="H45" s="12">
        <v>0</v>
      </c>
    </row>
    <row r="46" spans="1:8" s="3" customFormat="1" ht="15.75" x14ac:dyDescent="0.25">
      <c r="A46" s="10">
        <v>9</v>
      </c>
      <c r="B46" s="11" t="s">
        <v>58</v>
      </c>
      <c r="C46" s="90"/>
      <c r="D46" s="12">
        <v>8.6019155999999999</v>
      </c>
      <c r="E46" s="12">
        <v>14.706670000000001</v>
      </c>
      <c r="F46" s="12">
        <v>59.674658600000001</v>
      </c>
      <c r="G46" s="12">
        <v>27.07892</v>
      </c>
      <c r="H46" s="12">
        <v>449.2222203</v>
      </c>
    </row>
    <row r="47" spans="1:8" s="3" customFormat="1" ht="15.75" x14ac:dyDescent="0.25">
      <c r="A47" s="10">
        <v>10</v>
      </c>
      <c r="B47" s="11" t="s">
        <v>59</v>
      </c>
      <c r="C47" s="90"/>
      <c r="D47" s="12">
        <v>0</v>
      </c>
      <c r="E47" s="12">
        <v>0</v>
      </c>
      <c r="F47" s="12">
        <v>500.7</v>
      </c>
      <c r="G47" s="12">
        <v>0</v>
      </c>
      <c r="H47" s="12">
        <v>0</v>
      </c>
    </row>
    <row r="48" spans="1:8" s="3" customFormat="1" ht="15.75" x14ac:dyDescent="0.25">
      <c r="A48" s="10">
        <v>11</v>
      </c>
      <c r="B48" s="11" t="s">
        <v>60</v>
      </c>
      <c r="C48" s="90"/>
      <c r="D48" s="12">
        <v>1298.6626610999999</v>
      </c>
      <c r="E48" s="12">
        <v>2766.7681617000003</v>
      </c>
      <c r="F48" s="12">
        <v>2847.8451754000002</v>
      </c>
      <c r="G48" s="12">
        <v>2993.4713032</v>
      </c>
      <c r="H48" s="12">
        <v>6142.1156669000002</v>
      </c>
    </row>
    <row r="49" spans="1:8" s="3" customFormat="1" ht="15.75" x14ac:dyDescent="0.25">
      <c r="A49" s="10">
        <v>12</v>
      </c>
      <c r="B49" s="11" t="s">
        <v>61</v>
      </c>
      <c r="C49" s="90"/>
      <c r="D49" s="19"/>
      <c r="E49" s="14"/>
      <c r="F49" s="14"/>
      <c r="G49" s="14"/>
      <c r="H49" s="14"/>
    </row>
    <row r="50" spans="1:8" ht="15.75" x14ac:dyDescent="0.25">
      <c r="A50" s="15">
        <v>12.1</v>
      </c>
      <c r="B50" s="11" t="s">
        <v>62</v>
      </c>
      <c r="C50" s="90"/>
      <c r="D50" s="12">
        <v>27.762820000000001</v>
      </c>
      <c r="E50" s="12">
        <v>3.0156200000000002</v>
      </c>
      <c r="F50" s="12">
        <v>-60.3491</v>
      </c>
      <c r="G50" s="12">
        <v>-59.413290000000003</v>
      </c>
      <c r="H50" s="12">
        <v>218.37773419999999</v>
      </c>
    </row>
    <row r="51" spans="1:8" ht="15.75" x14ac:dyDescent="0.25">
      <c r="A51" s="15">
        <v>12.2</v>
      </c>
      <c r="B51" s="11" t="s">
        <v>63</v>
      </c>
      <c r="C51" s="90"/>
      <c r="D51" s="12">
        <v>19.633310000000002</v>
      </c>
      <c r="E51" s="12">
        <v>152.67196999999999</v>
      </c>
      <c r="F51" s="12">
        <v>205.97496000000001</v>
      </c>
      <c r="G51" s="12">
        <v>214.23321000000001</v>
      </c>
      <c r="H51" s="12">
        <v>208.02298999999999</v>
      </c>
    </row>
    <row r="52" spans="1:8" ht="15.75" x14ac:dyDescent="0.25">
      <c r="A52" s="15">
        <v>12.3</v>
      </c>
      <c r="B52" s="11" t="s">
        <v>64</v>
      </c>
      <c r="C52" s="90"/>
      <c r="D52" s="12">
        <v>28.562290000000001</v>
      </c>
      <c r="E52" s="12">
        <v>16.168736299999999</v>
      </c>
      <c r="F52" s="12">
        <v>26.22786</v>
      </c>
      <c r="G52" s="12">
        <v>16.463819999999998</v>
      </c>
      <c r="H52" s="12">
        <v>11.436164199999999</v>
      </c>
    </row>
    <row r="53" spans="1:8" ht="15.75" x14ac:dyDescent="0.25">
      <c r="A53" s="15">
        <v>12.4</v>
      </c>
      <c r="B53" s="11" t="s">
        <v>65</v>
      </c>
      <c r="C53" s="90"/>
      <c r="D53" s="12">
        <v>5.4454571000000094</v>
      </c>
      <c r="E53" s="12">
        <v>19.375540000000001</v>
      </c>
      <c r="F53" s="12">
        <v>22.307310000000001</v>
      </c>
      <c r="G53" s="12">
        <v>4.6712800000000003</v>
      </c>
      <c r="H53" s="12">
        <v>9.2713300000000007</v>
      </c>
    </row>
    <row r="54" spans="1:8" ht="15.75" x14ac:dyDescent="0.25">
      <c r="A54" s="15">
        <v>12.5</v>
      </c>
      <c r="B54" s="11" t="s">
        <v>66</v>
      </c>
      <c r="C54" s="90"/>
      <c r="D54" s="12">
        <v>107.8912424</v>
      </c>
      <c r="E54" s="12">
        <v>118.9060889</v>
      </c>
      <c r="F54" s="12">
        <v>103.24498509999999</v>
      </c>
      <c r="G54" s="12">
        <v>101.0928026</v>
      </c>
      <c r="H54" s="12">
        <v>135.84742</v>
      </c>
    </row>
    <row r="55" spans="1:8" s="3" customFormat="1" ht="15.75" x14ac:dyDescent="0.25">
      <c r="A55" s="15">
        <v>12.6</v>
      </c>
      <c r="B55" s="11" t="s">
        <v>67</v>
      </c>
      <c r="C55" s="90"/>
      <c r="D55" s="12">
        <v>0</v>
      </c>
      <c r="E55" s="12">
        <v>1.17926</v>
      </c>
      <c r="F55" s="12">
        <v>0.17699999999999999</v>
      </c>
      <c r="G55" s="12">
        <v>0</v>
      </c>
      <c r="H55" s="12">
        <v>0</v>
      </c>
    </row>
    <row r="56" spans="1:8" s="3" customFormat="1" ht="15.75" x14ac:dyDescent="0.25">
      <c r="A56" s="15">
        <v>12.7</v>
      </c>
      <c r="B56" s="11" t="s">
        <v>68</v>
      </c>
      <c r="C56" s="90"/>
      <c r="D56" s="12">
        <v>0</v>
      </c>
      <c r="E56" s="12">
        <v>0</v>
      </c>
      <c r="F56" s="12">
        <v>37.076757400000005</v>
      </c>
      <c r="G56" s="12">
        <v>87.585877899999986</v>
      </c>
      <c r="H56" s="12">
        <v>7.8970167</v>
      </c>
    </row>
    <row r="57" spans="1:8" ht="15.75" x14ac:dyDescent="0.25">
      <c r="A57" s="15">
        <v>12.8</v>
      </c>
      <c r="B57" s="11" t="s">
        <v>69</v>
      </c>
      <c r="C57" s="90"/>
      <c r="D57" s="12">
        <v>0</v>
      </c>
      <c r="E57" s="12">
        <v>0</v>
      </c>
      <c r="F57" s="12">
        <v>6.7337328000000003</v>
      </c>
      <c r="G57" s="12">
        <v>-27.282652899999999</v>
      </c>
      <c r="H57" s="12">
        <v>-1.5906129999999981</v>
      </c>
    </row>
    <row r="58" spans="1:8" ht="15.75" x14ac:dyDescent="0.25">
      <c r="A58" s="15">
        <v>12.9</v>
      </c>
      <c r="B58" s="11" t="s">
        <v>70</v>
      </c>
      <c r="C58" s="90"/>
      <c r="D58" s="12">
        <v>0.37408000000000002</v>
      </c>
      <c r="E58" s="12">
        <v>0.35951749999999999</v>
      </c>
      <c r="F58" s="12">
        <v>0.10908</v>
      </c>
      <c r="G58" s="12">
        <v>0.84309999999999996</v>
      </c>
      <c r="H58" s="12">
        <v>0.10655000000000001</v>
      </c>
    </row>
    <row r="59" spans="1:8" ht="15.75" x14ac:dyDescent="0.25">
      <c r="A59" s="20">
        <v>12.1</v>
      </c>
      <c r="B59" s="11" t="s">
        <v>71</v>
      </c>
      <c r="C59" s="90"/>
      <c r="D59" s="12">
        <v>13.556343</v>
      </c>
      <c r="E59" s="12">
        <v>13.050597000000002</v>
      </c>
      <c r="F59" s="12">
        <v>2.7327652000000002</v>
      </c>
      <c r="G59" s="12">
        <v>10.18548</v>
      </c>
      <c r="H59" s="12">
        <v>53.87106</v>
      </c>
    </row>
    <row r="60" spans="1:8" ht="15.75" x14ac:dyDescent="0.25">
      <c r="A60" s="20">
        <v>12.11</v>
      </c>
      <c r="B60" s="11" t="s">
        <v>72</v>
      </c>
      <c r="C60" s="90"/>
      <c r="D60" s="12">
        <v>9.0000000000000018</v>
      </c>
      <c r="E60" s="12">
        <v>4.1834999999999951</v>
      </c>
      <c r="F60" s="12">
        <v>5.8670299999999997</v>
      </c>
      <c r="G60" s="12">
        <v>7.220205600000007</v>
      </c>
      <c r="H60" s="12">
        <v>5.4648200000000031</v>
      </c>
    </row>
    <row r="61" spans="1:8" ht="15.75" x14ac:dyDescent="0.25">
      <c r="A61" s="20">
        <v>12.12</v>
      </c>
      <c r="B61" s="11" t="s">
        <v>73</v>
      </c>
      <c r="C61" s="90"/>
      <c r="D61" s="12">
        <v>10.1142535</v>
      </c>
      <c r="E61" s="12">
        <v>24.521764999999998</v>
      </c>
      <c r="F61" s="12">
        <v>29.784841200000002</v>
      </c>
      <c r="G61" s="12">
        <v>29.347031699999999</v>
      </c>
      <c r="H61" s="12">
        <v>27.392430000000001</v>
      </c>
    </row>
    <row r="62" spans="1:8" ht="15.75" x14ac:dyDescent="0.25">
      <c r="A62" s="20">
        <v>12.13</v>
      </c>
      <c r="B62" s="11" t="s">
        <v>74</v>
      </c>
      <c r="C62" s="90"/>
      <c r="D62" s="12">
        <v>23.738739699999996</v>
      </c>
      <c r="E62" s="12">
        <v>17.239029500000001</v>
      </c>
      <c r="F62" s="12">
        <v>25.027311400000002</v>
      </c>
      <c r="G62" s="12">
        <v>20.795176400000003</v>
      </c>
      <c r="H62" s="12">
        <v>25.798572000000004</v>
      </c>
    </row>
    <row r="63" spans="1:8" ht="15.75" x14ac:dyDescent="0.25">
      <c r="A63" s="20">
        <v>12.14</v>
      </c>
      <c r="B63" s="11" t="s">
        <v>75</v>
      </c>
      <c r="C63" s="90"/>
      <c r="D63" s="12">
        <v>498.34890340000004</v>
      </c>
      <c r="E63" s="12">
        <v>645.5341373</v>
      </c>
      <c r="F63" s="12">
        <v>366.61486480000013</v>
      </c>
      <c r="G63" s="12">
        <v>1081.8496449999998</v>
      </c>
      <c r="H63" s="12">
        <v>1133.0801966999998</v>
      </c>
    </row>
    <row r="64" spans="1:8" ht="15.75" x14ac:dyDescent="0.25">
      <c r="A64" s="20"/>
      <c r="B64" s="11" t="s">
        <v>76</v>
      </c>
      <c r="C64" s="90"/>
      <c r="D64" s="12"/>
      <c r="E64" s="12"/>
      <c r="F64" s="12"/>
      <c r="G64" s="12"/>
      <c r="H64" s="12"/>
    </row>
    <row r="65" spans="1:8" ht="15.75" x14ac:dyDescent="0.25">
      <c r="A65" s="20" t="s">
        <v>77</v>
      </c>
      <c r="B65" s="21" t="s">
        <v>78</v>
      </c>
      <c r="C65" s="90"/>
      <c r="D65" s="12">
        <v>22.650085000000001</v>
      </c>
      <c r="E65" s="12">
        <v>43.170020000000001</v>
      </c>
      <c r="F65" s="12">
        <v>46.631955099999999</v>
      </c>
      <c r="G65" s="12">
        <v>84.594370600000005</v>
      </c>
      <c r="H65" s="12">
        <v>58.454667000000001</v>
      </c>
    </row>
    <row r="66" spans="1:8" ht="15.75" x14ac:dyDescent="0.25">
      <c r="A66" s="20" t="s">
        <v>79</v>
      </c>
      <c r="B66" s="21" t="s">
        <v>80</v>
      </c>
      <c r="C66" s="90"/>
      <c r="D66" s="12">
        <v>111.37157999999999</v>
      </c>
      <c r="E66" s="12">
        <v>65.228980000000007</v>
      </c>
      <c r="F66" s="12">
        <v>35.065159999999999</v>
      </c>
      <c r="G66" s="12">
        <v>54.041179999999997</v>
      </c>
      <c r="H66" s="12">
        <v>287.67977000000002</v>
      </c>
    </row>
    <row r="67" spans="1:8" ht="15.75" x14ac:dyDescent="0.25">
      <c r="A67" s="20" t="s">
        <v>81</v>
      </c>
      <c r="B67" s="21" t="s">
        <v>82</v>
      </c>
      <c r="C67" s="90"/>
      <c r="D67" s="12">
        <v>0.53852999999999995</v>
      </c>
      <c r="E67" s="12">
        <v>6.4591399999999997</v>
      </c>
      <c r="F67" s="12">
        <v>1.04603</v>
      </c>
      <c r="G67" s="12">
        <v>11.976654999999999</v>
      </c>
      <c r="H67" s="12">
        <v>11.088369999999999</v>
      </c>
    </row>
    <row r="68" spans="1:8" ht="15.75" x14ac:dyDescent="0.25">
      <c r="A68" s="20" t="s">
        <v>83</v>
      </c>
      <c r="B68" s="21" t="s">
        <v>84</v>
      </c>
      <c r="C68" s="90"/>
      <c r="D68" s="12">
        <v>1.0706500000000001</v>
      </c>
      <c r="E68" s="12">
        <v>25.503012900000002</v>
      </c>
      <c r="F68" s="12">
        <v>6.1493843999999998</v>
      </c>
      <c r="G68" s="12">
        <v>7.6836320999999996</v>
      </c>
      <c r="H68" s="12">
        <v>15.238695400000001</v>
      </c>
    </row>
    <row r="69" spans="1:8" ht="15.75" x14ac:dyDescent="0.25">
      <c r="A69" s="20" t="s">
        <v>85</v>
      </c>
      <c r="B69" s="21" t="s">
        <v>86</v>
      </c>
      <c r="C69" s="90"/>
      <c r="D69" s="12">
        <v>254.68466600000002</v>
      </c>
      <c r="E69" s="12">
        <v>244.62925369999996</v>
      </c>
      <c r="F69" s="12">
        <v>188.66150990000003</v>
      </c>
      <c r="G69" s="12">
        <v>203.12290470000002</v>
      </c>
      <c r="H69" s="12">
        <v>206.29532999999995</v>
      </c>
    </row>
    <row r="70" spans="1:8" ht="15.75" x14ac:dyDescent="0.25">
      <c r="A70" s="20" t="s">
        <v>87</v>
      </c>
      <c r="B70" s="21" t="s">
        <v>88</v>
      </c>
      <c r="C70" s="90"/>
      <c r="D70" s="12">
        <v>7.9000000000000001E-2</v>
      </c>
      <c r="E70" s="12">
        <v>0</v>
      </c>
      <c r="F70" s="12">
        <v>0</v>
      </c>
      <c r="G70" s="12">
        <v>712.51526999999999</v>
      </c>
      <c r="H70" s="12">
        <v>409.07483000000002</v>
      </c>
    </row>
    <row r="71" spans="1:8" ht="15.75" x14ac:dyDescent="0.25">
      <c r="A71" s="20" t="s">
        <v>89</v>
      </c>
      <c r="B71" s="21" t="s">
        <v>90</v>
      </c>
      <c r="C71" s="90"/>
      <c r="D71" s="12">
        <v>0</v>
      </c>
      <c r="E71" s="12">
        <v>0</v>
      </c>
      <c r="F71" s="12">
        <v>0</v>
      </c>
      <c r="G71" s="12">
        <v>0</v>
      </c>
      <c r="H71" s="12">
        <v>0</v>
      </c>
    </row>
    <row r="72" spans="1:8" ht="15.75" x14ac:dyDescent="0.25">
      <c r="A72" s="20" t="s">
        <v>91</v>
      </c>
      <c r="B72" s="21" t="s">
        <v>92</v>
      </c>
      <c r="C72" s="90"/>
      <c r="D72" s="12"/>
      <c r="E72" s="12"/>
      <c r="F72" s="12">
        <v>0</v>
      </c>
      <c r="G72" s="12">
        <v>0</v>
      </c>
      <c r="H72" s="12"/>
    </row>
    <row r="73" spans="1:8" ht="15.75" x14ac:dyDescent="0.25">
      <c r="A73" s="20" t="s">
        <v>93</v>
      </c>
      <c r="B73" s="21" t="s">
        <v>94</v>
      </c>
      <c r="C73" s="90"/>
      <c r="D73" s="12">
        <v>30.480254899999998</v>
      </c>
      <c r="E73" s="12">
        <v>3.4112100000000001</v>
      </c>
      <c r="F73" s="12">
        <v>2.7139265999999993</v>
      </c>
      <c r="G73" s="12">
        <v>4.3520713999999998</v>
      </c>
      <c r="H73" s="12">
        <v>32.234773799999999</v>
      </c>
    </row>
    <row r="74" spans="1:8" ht="15.75" x14ac:dyDescent="0.25">
      <c r="A74" s="20" t="s">
        <v>95</v>
      </c>
      <c r="B74" s="21" t="s">
        <v>96</v>
      </c>
      <c r="C74" s="90"/>
      <c r="D74" s="12">
        <v>77.47413750000004</v>
      </c>
      <c r="E74" s="12">
        <v>257.13252070000004</v>
      </c>
      <c r="F74" s="12">
        <v>86.346898800000133</v>
      </c>
      <c r="G74" s="12">
        <v>3.5635611999996399</v>
      </c>
      <c r="H74" s="12">
        <v>113.01376049999976</v>
      </c>
    </row>
    <row r="75" spans="1:8" ht="15.75" x14ac:dyDescent="0.25">
      <c r="A75" s="20"/>
      <c r="B75" s="11"/>
      <c r="C75" s="90"/>
      <c r="D75" s="12"/>
      <c r="E75" s="12"/>
      <c r="F75" s="12"/>
      <c r="G75" s="12"/>
      <c r="H75" s="12"/>
    </row>
    <row r="76" spans="1:8" ht="15.75" x14ac:dyDescent="0.25">
      <c r="A76" s="10"/>
      <c r="B76" s="11" t="s">
        <v>97</v>
      </c>
      <c r="C76" s="90"/>
      <c r="D76" s="16">
        <f t="shared" ref="D76:H76" si="3">SUM(D50:D63)</f>
        <v>744.42743910000002</v>
      </c>
      <c r="E76" s="16">
        <f t="shared" si="3"/>
        <v>1016.2057615</v>
      </c>
      <c r="F76" s="16">
        <f t="shared" si="3"/>
        <v>771.52939790000028</v>
      </c>
      <c r="G76" s="16">
        <f t="shared" si="3"/>
        <v>1487.5916862999998</v>
      </c>
      <c r="H76" s="16">
        <f t="shared" si="3"/>
        <v>1834.9756708</v>
      </c>
    </row>
    <row r="77" spans="1:8" ht="15.75" x14ac:dyDescent="0.25">
      <c r="A77" s="10">
        <v>13</v>
      </c>
      <c r="B77" s="11" t="s">
        <v>98</v>
      </c>
      <c r="C77" s="90"/>
      <c r="D77" s="16">
        <f>+D9+D10+D76+D44+D45+D46+D48+D47+D11+D12+D24+D13</f>
        <v>10954.872161700001</v>
      </c>
      <c r="E77" s="16">
        <f>E9+E10+E76+E44+E45+E46+E48+E47+E11+E12+E24+E13</f>
        <v>15870.4269721</v>
      </c>
      <c r="F77" s="16">
        <f>F9+F10+F76+F44+F45+F46+F48+F47+F11+F12+F24+F13</f>
        <v>18654.922406400005</v>
      </c>
      <c r="G77" s="16">
        <f>+G9+G10+G76+G44+G45+G46+G48+G47+G11+G12+G24+G13</f>
        <v>22505.977361599998</v>
      </c>
      <c r="H77" s="16">
        <f>+H9+H10+H76+H44+H45+H46+H48+H47+H11+H12+H24+H13</f>
        <v>38136.574765099998</v>
      </c>
    </row>
    <row r="78" spans="1:8" ht="15.75" x14ac:dyDescent="0.25">
      <c r="A78" s="10">
        <v>14</v>
      </c>
      <c r="B78" s="11" t="s">
        <v>99</v>
      </c>
      <c r="C78" s="90"/>
      <c r="D78" s="12">
        <v>-2.5396017000000017</v>
      </c>
      <c r="E78" s="12">
        <v>-9.0190763999999994</v>
      </c>
      <c r="F78" s="12">
        <v>-21.607665599999997</v>
      </c>
      <c r="G78" s="12">
        <v>-27.426496699999998</v>
      </c>
      <c r="H78" s="12">
        <v>-30.987353300000002</v>
      </c>
    </row>
    <row r="79" spans="1:8" ht="15.75" x14ac:dyDescent="0.25">
      <c r="A79" s="10">
        <v>15</v>
      </c>
      <c r="B79" s="11" t="s">
        <v>100</v>
      </c>
      <c r="C79" s="91"/>
      <c r="D79" s="16">
        <f t="shared" ref="D79:H79" si="4">+D77+D78</f>
        <v>10952.332560000001</v>
      </c>
      <c r="E79" s="16">
        <f t="shared" si="4"/>
        <v>15861.4078957</v>
      </c>
      <c r="F79" s="16">
        <f t="shared" si="4"/>
        <v>18633.314740800004</v>
      </c>
      <c r="G79" s="16">
        <f t="shared" si="4"/>
        <v>22478.550864899997</v>
      </c>
      <c r="H79" s="16">
        <f t="shared" si="4"/>
        <v>38105.587411799999</v>
      </c>
    </row>
    <row r="80" spans="1:8" ht="15.75" x14ac:dyDescent="0.25">
      <c r="A80" s="10">
        <v>16</v>
      </c>
      <c r="B80" s="22" t="s">
        <v>101</v>
      </c>
      <c r="C80" s="14"/>
      <c r="D80" s="14">
        <v>0</v>
      </c>
      <c r="E80" s="14">
        <v>90.101032899999979</v>
      </c>
      <c r="F80" s="14">
        <v>143.1697107</v>
      </c>
      <c r="G80" s="14">
        <v>214.92719760000006</v>
      </c>
      <c r="H80" s="14"/>
    </row>
    <row r="81" spans="1:8" ht="16.5" thickBot="1" x14ac:dyDescent="0.3">
      <c r="A81" s="23"/>
      <c r="B81" s="24" t="s">
        <v>102</v>
      </c>
      <c r="C81" s="25"/>
      <c r="D81" s="25">
        <f t="shared" ref="D81:H81" si="5">+D79+D80</f>
        <v>10952.332560000001</v>
      </c>
      <c r="E81" s="25">
        <f t="shared" si="5"/>
        <v>15951.5089286</v>
      </c>
      <c r="F81" s="25">
        <f t="shared" si="5"/>
        <v>18776.484451500004</v>
      </c>
      <c r="G81" s="25">
        <f t="shared" si="5"/>
        <v>22693.478062499998</v>
      </c>
      <c r="H81" s="25">
        <f t="shared" si="5"/>
        <v>38105.587411799999</v>
      </c>
    </row>
    <row r="82" spans="1:8" ht="15.75" x14ac:dyDescent="0.25">
      <c r="A82" s="26"/>
      <c r="B82" s="27"/>
      <c r="C82" s="28"/>
      <c r="D82" s="28"/>
      <c r="E82" s="28"/>
      <c r="F82" s="28"/>
      <c r="G82" s="28"/>
      <c r="H82" s="28"/>
    </row>
    <row r="83" spans="1:8" ht="15.75" thickBot="1" x14ac:dyDescent="0.3">
      <c r="A83" s="5"/>
      <c r="B83" s="6"/>
      <c r="C83" s="6"/>
      <c r="F83" s="3" t="s">
        <v>4</v>
      </c>
    </row>
    <row r="84" spans="1:8" x14ac:dyDescent="0.25">
      <c r="A84" s="7" t="s">
        <v>5</v>
      </c>
      <c r="B84" s="8" t="s">
        <v>6</v>
      </c>
      <c r="C84" s="9"/>
      <c r="D84" s="9" t="s">
        <v>8</v>
      </c>
      <c r="E84" s="9" t="s">
        <v>9</v>
      </c>
      <c r="F84" s="9" t="s">
        <v>10</v>
      </c>
      <c r="G84" s="9" t="s">
        <v>11</v>
      </c>
      <c r="H84" s="9" t="s">
        <v>12</v>
      </c>
    </row>
    <row r="85" spans="1:8" x14ac:dyDescent="0.25">
      <c r="A85" s="29">
        <v>1</v>
      </c>
      <c r="B85" s="30" t="s">
        <v>59</v>
      </c>
      <c r="C85" s="31"/>
      <c r="D85" s="32"/>
      <c r="E85" s="32"/>
      <c r="F85" s="32"/>
      <c r="G85" s="32"/>
      <c r="H85" s="32"/>
    </row>
    <row r="86" spans="1:8" x14ac:dyDescent="0.25">
      <c r="A86" s="29"/>
      <c r="B86" s="33" t="s">
        <v>103</v>
      </c>
      <c r="C86" s="34"/>
      <c r="D86" s="35">
        <v>0</v>
      </c>
      <c r="E86" s="35">
        <v>0</v>
      </c>
      <c r="F86" s="35">
        <v>0</v>
      </c>
      <c r="G86" s="35">
        <v>0</v>
      </c>
      <c r="H86" s="35">
        <v>0</v>
      </c>
    </row>
    <row r="87" spans="1:8" x14ac:dyDescent="0.25">
      <c r="A87" s="29"/>
      <c r="B87" s="29" t="s">
        <v>104</v>
      </c>
      <c r="C87" s="34"/>
      <c r="D87" s="34">
        <v>0</v>
      </c>
      <c r="E87" s="34">
        <v>0</v>
      </c>
      <c r="F87" s="34">
        <v>0</v>
      </c>
      <c r="G87" s="34">
        <v>0</v>
      </c>
      <c r="H87" s="34">
        <v>0</v>
      </c>
    </row>
    <row r="88" spans="1:8" x14ac:dyDescent="0.25">
      <c r="A88" s="29"/>
      <c r="B88" s="29" t="s">
        <v>105</v>
      </c>
      <c r="C88" s="34"/>
      <c r="D88" s="34">
        <v>0</v>
      </c>
      <c r="E88" s="34">
        <v>0</v>
      </c>
      <c r="F88" s="34">
        <v>500.7</v>
      </c>
      <c r="G88" s="34">
        <v>0</v>
      </c>
      <c r="H88" s="34">
        <v>0</v>
      </c>
    </row>
    <row r="89" spans="1:8" x14ac:dyDescent="0.25">
      <c r="A89" s="29"/>
      <c r="B89" s="36" t="s">
        <v>106</v>
      </c>
      <c r="C89" s="37"/>
      <c r="D89" s="37">
        <f t="shared" ref="D89:H89" si="6">+SUM(D86:D88)</f>
        <v>0</v>
      </c>
      <c r="E89" s="37">
        <f t="shared" si="6"/>
        <v>0</v>
      </c>
      <c r="F89" s="37">
        <f t="shared" si="6"/>
        <v>500.7</v>
      </c>
      <c r="G89" s="37">
        <f t="shared" si="6"/>
        <v>0</v>
      </c>
      <c r="H89" s="37">
        <f t="shared" si="6"/>
        <v>0</v>
      </c>
    </row>
    <row r="90" spans="1:8" x14ac:dyDescent="0.25">
      <c r="A90" s="29"/>
      <c r="B90" s="29"/>
      <c r="C90" s="38"/>
      <c r="D90" s="38">
        <f t="shared" ref="D90:H90" si="7">+D89-D47</f>
        <v>0</v>
      </c>
      <c r="E90" s="38">
        <f t="shared" si="7"/>
        <v>0</v>
      </c>
      <c r="F90" s="38">
        <f t="shared" si="7"/>
        <v>0</v>
      </c>
      <c r="G90" s="38">
        <f t="shared" si="7"/>
        <v>0</v>
      </c>
      <c r="H90" s="38">
        <f t="shared" si="7"/>
        <v>0</v>
      </c>
    </row>
    <row r="91" spans="1:8" x14ac:dyDescent="0.25">
      <c r="A91" s="29">
        <v>2</v>
      </c>
      <c r="B91" s="36" t="s">
        <v>107</v>
      </c>
      <c r="C91" s="31"/>
      <c r="D91" s="32"/>
      <c r="E91" s="32"/>
      <c r="F91" s="32"/>
      <c r="G91" s="32"/>
      <c r="H91" s="32"/>
    </row>
    <row r="92" spans="1:8" x14ac:dyDescent="0.25">
      <c r="A92" s="29"/>
      <c r="B92" s="29" t="s">
        <v>108</v>
      </c>
      <c r="C92" s="34"/>
      <c r="D92" s="34">
        <v>0</v>
      </c>
      <c r="E92" s="34">
        <v>127.15637</v>
      </c>
      <c r="F92" s="34">
        <v>183.16560000000001</v>
      </c>
      <c r="G92" s="34">
        <v>150.16349</v>
      </c>
      <c r="H92" s="34">
        <v>180.09843000000001</v>
      </c>
    </row>
    <row r="93" spans="1:8" x14ac:dyDescent="0.25">
      <c r="A93" s="29"/>
      <c r="B93" s="29" t="s">
        <v>109</v>
      </c>
      <c r="C93" s="34"/>
      <c r="D93" s="34">
        <v>0.52649999999999997</v>
      </c>
      <c r="E93" s="34">
        <v>0.5081</v>
      </c>
      <c r="F93" s="34">
        <v>0.38300000000000001</v>
      </c>
      <c r="G93" s="34">
        <v>0.55210000000000004</v>
      </c>
      <c r="H93" s="34">
        <v>0.55786999999999998</v>
      </c>
    </row>
    <row r="94" spans="1:8" x14ac:dyDescent="0.25">
      <c r="A94" s="29"/>
      <c r="B94" s="29" t="s">
        <v>110</v>
      </c>
      <c r="C94" s="34"/>
      <c r="D94" s="34">
        <v>111.35618849999994</v>
      </c>
      <c r="E94" s="34">
        <v>63.393429999999995</v>
      </c>
      <c r="F94" s="34">
        <v>66.357629999999986</v>
      </c>
      <c r="G94" s="34">
        <v>82.516960000000012</v>
      </c>
      <c r="H94" s="34">
        <v>15.356419999999995</v>
      </c>
    </row>
    <row r="95" spans="1:8" x14ac:dyDescent="0.25">
      <c r="A95" s="29"/>
      <c r="B95" s="36" t="s">
        <v>106</v>
      </c>
      <c r="C95" s="37"/>
      <c r="D95" s="37">
        <f t="shared" ref="D95:H95" si="8">SUM(D92:D94)</f>
        <v>111.88268849999994</v>
      </c>
      <c r="E95" s="37">
        <f t="shared" si="8"/>
        <v>191.05789999999999</v>
      </c>
      <c r="F95" s="37">
        <f t="shared" si="8"/>
        <v>249.90622999999999</v>
      </c>
      <c r="G95" s="37">
        <f t="shared" si="8"/>
        <v>233.23255</v>
      </c>
      <c r="H95" s="37">
        <f t="shared" si="8"/>
        <v>196.01272</v>
      </c>
    </row>
    <row r="96" spans="1:8" s="3" customFormat="1" x14ac:dyDescent="0.25">
      <c r="A96" s="29"/>
      <c r="B96" s="29"/>
      <c r="C96" s="34"/>
      <c r="D96" s="34">
        <f t="shared" ref="D96:H96" si="9">+D95-D16</f>
        <v>0</v>
      </c>
      <c r="E96" s="34">
        <f t="shared" si="9"/>
        <v>0</v>
      </c>
      <c r="F96" s="34">
        <f t="shared" si="9"/>
        <v>0</v>
      </c>
      <c r="G96" s="34">
        <f t="shared" si="9"/>
        <v>0</v>
      </c>
      <c r="H96" s="34">
        <f t="shared" si="9"/>
        <v>0</v>
      </c>
    </row>
    <row r="97" spans="1:8" s="3" customFormat="1" x14ac:dyDescent="0.25">
      <c r="A97" s="29">
        <v>3</v>
      </c>
      <c r="B97" s="36" t="s">
        <v>99</v>
      </c>
      <c r="C97" s="31"/>
      <c r="D97" s="32"/>
      <c r="E97" s="32"/>
      <c r="F97" s="32"/>
      <c r="G97" s="32"/>
      <c r="H97" s="32"/>
    </row>
    <row r="98" spans="1:8" s="3" customFormat="1" x14ac:dyDescent="0.25">
      <c r="A98" s="29"/>
      <c r="B98" s="29" t="s">
        <v>111</v>
      </c>
      <c r="C98" s="39"/>
      <c r="D98" s="39">
        <v>-1.2561517000000015</v>
      </c>
      <c r="E98" s="39">
        <v>-6.5778163999999988</v>
      </c>
      <c r="F98" s="39">
        <v>-17.426815599999998</v>
      </c>
      <c r="G98" s="39">
        <v>-21.5580967</v>
      </c>
      <c r="H98" s="39">
        <v>-28.135233299999999</v>
      </c>
    </row>
    <row r="99" spans="1:8" s="3" customFormat="1" x14ac:dyDescent="0.25">
      <c r="A99" s="29"/>
      <c r="B99" s="29" t="s">
        <v>112</v>
      </c>
      <c r="C99" s="39"/>
      <c r="D99" s="39">
        <v>0</v>
      </c>
      <c r="E99" s="39">
        <v>0</v>
      </c>
      <c r="F99" s="39">
        <v>0</v>
      </c>
      <c r="G99" s="39">
        <v>0</v>
      </c>
      <c r="H99" s="39">
        <v>0</v>
      </c>
    </row>
    <row r="100" spans="1:8" s="3" customFormat="1" x14ac:dyDescent="0.25">
      <c r="A100" s="29"/>
      <c r="B100" s="29" t="s">
        <v>113</v>
      </c>
      <c r="C100" s="39"/>
      <c r="D100" s="39">
        <v>0</v>
      </c>
      <c r="E100" s="39">
        <v>0</v>
      </c>
      <c r="F100" s="39">
        <v>0</v>
      </c>
      <c r="G100" s="39">
        <v>0</v>
      </c>
      <c r="H100" s="39">
        <v>0</v>
      </c>
    </row>
    <row r="101" spans="1:8" s="3" customFormat="1" x14ac:dyDescent="0.25">
      <c r="A101" s="29"/>
      <c r="B101" s="29" t="s">
        <v>114</v>
      </c>
      <c r="C101" s="39"/>
      <c r="D101" s="39">
        <v>0</v>
      </c>
      <c r="E101" s="39">
        <v>-0.2077</v>
      </c>
      <c r="F101" s="39">
        <v>-0.38229999999999997</v>
      </c>
      <c r="G101" s="39">
        <v>-0.25411</v>
      </c>
      <c r="H101" s="39">
        <v>-0.39467999999999998</v>
      </c>
    </row>
    <row r="102" spans="1:8" s="3" customFormat="1" x14ac:dyDescent="0.25">
      <c r="A102" s="29"/>
      <c r="B102" s="40" t="s">
        <v>115</v>
      </c>
      <c r="C102" s="39"/>
      <c r="D102" s="39">
        <v>-1.28345</v>
      </c>
      <c r="E102" s="39">
        <v>-2.2335600000000002</v>
      </c>
      <c r="F102" s="39">
        <v>-3.7985500000000001</v>
      </c>
      <c r="G102" s="39">
        <v>-5.6142899999999996</v>
      </c>
      <c r="H102" s="39">
        <v>-2.4574400000000001</v>
      </c>
    </row>
    <row r="103" spans="1:8" s="3" customFormat="1" x14ac:dyDescent="0.25">
      <c r="A103" s="29"/>
      <c r="B103" s="40" t="s">
        <v>110</v>
      </c>
      <c r="C103" s="39"/>
      <c r="D103" s="39">
        <v>0</v>
      </c>
      <c r="E103" s="39">
        <v>0</v>
      </c>
      <c r="F103" s="39">
        <v>0</v>
      </c>
      <c r="G103" s="39">
        <v>0</v>
      </c>
      <c r="H103" s="39">
        <v>0</v>
      </c>
    </row>
    <row r="104" spans="1:8" s="3" customFormat="1" x14ac:dyDescent="0.25">
      <c r="A104" s="29"/>
      <c r="B104" s="36" t="s">
        <v>106</v>
      </c>
      <c r="C104" s="41"/>
      <c r="D104" s="41">
        <f t="shared" ref="D104:H104" si="10">+SUM(D98:D103)</f>
        <v>-2.5396017000000013</v>
      </c>
      <c r="E104" s="41">
        <f t="shared" si="10"/>
        <v>-9.0190763999999994</v>
      </c>
      <c r="F104" s="41">
        <f t="shared" si="10"/>
        <v>-21.607665599999997</v>
      </c>
      <c r="G104" s="41">
        <f t="shared" si="10"/>
        <v>-27.426496700000001</v>
      </c>
      <c r="H104" s="41">
        <f t="shared" si="10"/>
        <v>-30.987353300000002</v>
      </c>
    </row>
    <row r="105" spans="1:8" s="3" customFormat="1" x14ac:dyDescent="0.25">
      <c r="A105" s="29"/>
      <c r="B105" s="29"/>
      <c r="C105" s="39"/>
      <c r="D105" s="39">
        <f t="shared" ref="D105:H105" si="11">+D104-D78</f>
        <v>0</v>
      </c>
      <c r="E105" s="39">
        <f t="shared" si="11"/>
        <v>0</v>
      </c>
      <c r="F105" s="39">
        <f t="shared" si="11"/>
        <v>0</v>
      </c>
      <c r="G105" s="39">
        <f t="shared" si="11"/>
        <v>0</v>
      </c>
      <c r="H105" s="39">
        <f t="shared" si="11"/>
        <v>0</v>
      </c>
    </row>
  </sheetData>
  <mergeCells count="6">
    <mergeCell ref="H42:H43"/>
    <mergeCell ref="F1:G1"/>
    <mergeCell ref="A2:G2"/>
    <mergeCell ref="C4:G4"/>
    <mergeCell ref="C5:G5"/>
    <mergeCell ref="C9:C79"/>
  </mergeCells>
  <pageMargins left="0.5" right="0.5" top="0.5" bottom="0.5" header="0.5" footer="0.5"/>
  <pageSetup scale="59" fitToHeight="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4"/>
  <sheetViews>
    <sheetView topLeftCell="C57" workbookViewId="0">
      <selection activeCell="D63" sqref="D63"/>
    </sheetView>
  </sheetViews>
  <sheetFormatPr defaultColWidth="9.140625" defaultRowHeight="15" x14ac:dyDescent="0.25"/>
  <cols>
    <col min="1" max="1" width="7.140625" style="3" customWidth="1"/>
    <col min="2" max="2" width="48" style="3" customWidth="1"/>
    <col min="3" max="3" width="14" style="2" customWidth="1"/>
    <col min="4" max="5" width="14.28515625" style="3" customWidth="1"/>
    <col min="6" max="6" width="13.7109375" style="3" customWidth="1"/>
    <col min="7" max="7" width="12.85546875" style="3" customWidth="1"/>
    <col min="8" max="8" width="12.28515625" style="3" customWidth="1"/>
    <col min="9" max="16384" width="9.140625" style="2"/>
  </cols>
  <sheetData>
    <row r="1" spans="1:8" x14ac:dyDescent="0.25">
      <c r="A1" s="86" t="s">
        <v>0</v>
      </c>
      <c r="B1" s="86"/>
      <c r="C1" s="86"/>
      <c r="D1" s="86"/>
      <c r="E1" s="86"/>
      <c r="F1" s="86"/>
      <c r="G1" s="86"/>
    </row>
    <row r="2" spans="1:8" x14ac:dyDescent="0.25">
      <c r="A2" s="42"/>
      <c r="B2" s="42"/>
      <c r="C2" s="42"/>
      <c r="D2" s="42"/>
      <c r="E2" s="42"/>
      <c r="F2" s="42"/>
      <c r="G2" s="42"/>
    </row>
    <row r="3" spans="1:8" x14ac:dyDescent="0.25">
      <c r="A3" s="42"/>
      <c r="B3" s="43" t="s">
        <v>1</v>
      </c>
      <c r="C3" s="88" t="s">
        <v>2</v>
      </c>
      <c r="D3" s="88"/>
      <c r="E3" s="88"/>
      <c r="F3" s="88"/>
      <c r="G3" s="88"/>
    </row>
    <row r="4" spans="1:8" x14ac:dyDescent="0.25">
      <c r="A4" s="42"/>
      <c r="B4" s="43" t="s">
        <v>3</v>
      </c>
      <c r="C4" s="88" t="s">
        <v>128</v>
      </c>
      <c r="D4" s="88"/>
      <c r="E4" s="88"/>
      <c r="F4" s="88"/>
      <c r="G4" s="88"/>
    </row>
    <row r="6" spans="1:8" ht="15.75" thickBot="1" x14ac:dyDescent="0.3">
      <c r="A6" s="45"/>
      <c r="B6" s="46"/>
      <c r="C6" s="46"/>
      <c r="F6" s="3" t="s">
        <v>4</v>
      </c>
    </row>
    <row r="7" spans="1:8" ht="29.25" customHeight="1" x14ac:dyDescent="0.25">
      <c r="A7" s="47" t="s">
        <v>5</v>
      </c>
      <c r="B7" s="48" t="s">
        <v>6</v>
      </c>
      <c r="C7" s="49" t="s">
        <v>7</v>
      </c>
      <c r="D7" s="49" t="s">
        <v>8</v>
      </c>
      <c r="E7" s="49" t="s">
        <v>9</v>
      </c>
      <c r="F7" s="49" t="s">
        <v>10</v>
      </c>
      <c r="G7" s="49" t="s">
        <v>11</v>
      </c>
      <c r="H7" s="49" t="s">
        <v>12</v>
      </c>
    </row>
    <row r="8" spans="1:8" s="3" customFormat="1" ht="15.75" x14ac:dyDescent="0.25">
      <c r="A8" s="50">
        <v>1</v>
      </c>
      <c r="B8" s="51" t="s">
        <v>13</v>
      </c>
      <c r="C8" s="52">
        <v>11664.944248999998</v>
      </c>
      <c r="D8" s="52">
        <v>12984.491115499999</v>
      </c>
      <c r="E8" s="52">
        <v>15268.29651</v>
      </c>
      <c r="F8" s="52">
        <v>15832.515884599996</v>
      </c>
      <c r="G8" s="52">
        <v>14565.294123900001</v>
      </c>
      <c r="H8" s="52">
        <v>13332.608608499999</v>
      </c>
    </row>
    <row r="9" spans="1:8" s="3" customFormat="1" ht="15.75" x14ac:dyDescent="0.25">
      <c r="A9" s="50">
        <v>2</v>
      </c>
      <c r="B9" s="51" t="s">
        <v>14</v>
      </c>
      <c r="C9" s="52">
        <v>8923.2245399000021</v>
      </c>
      <c r="D9" s="52">
        <v>8006.0708729000007</v>
      </c>
      <c r="E9" s="52">
        <v>10423.3960556</v>
      </c>
      <c r="F9" s="52">
        <v>13970.036295399999</v>
      </c>
      <c r="G9" s="52">
        <v>15426.736300699999</v>
      </c>
      <c r="H9" s="52">
        <v>18980.976829500003</v>
      </c>
    </row>
    <row r="10" spans="1:8" s="3" customFormat="1" ht="15.75" x14ac:dyDescent="0.25">
      <c r="A10" s="50">
        <v>3</v>
      </c>
      <c r="B10" s="51" t="s">
        <v>15</v>
      </c>
      <c r="C10" s="52">
        <v>1038.3277243</v>
      </c>
      <c r="D10" s="52">
        <v>1301.2124471000002</v>
      </c>
      <c r="E10" s="52">
        <v>1438.2051669999998</v>
      </c>
      <c r="F10" s="52">
        <v>1307.9700753</v>
      </c>
      <c r="G10" s="52">
        <v>1261.9798197</v>
      </c>
      <c r="H10" s="52">
        <v>1199.6536779999999</v>
      </c>
    </row>
    <row r="11" spans="1:8" s="3" customFormat="1" ht="15.75" x14ac:dyDescent="0.25">
      <c r="A11" s="50">
        <v>4</v>
      </c>
      <c r="B11" s="51" t="s">
        <v>16</v>
      </c>
      <c r="C11" s="52">
        <v>2064.6763524000003</v>
      </c>
      <c r="D11" s="52">
        <v>2372.4699869999999</v>
      </c>
      <c r="E11" s="52">
        <v>2637.5984245</v>
      </c>
      <c r="F11" s="52">
        <v>2883.8245075999998</v>
      </c>
      <c r="G11" s="52">
        <v>3162.1628353999995</v>
      </c>
      <c r="H11" s="52">
        <v>3985.5031516000004</v>
      </c>
    </row>
    <row r="12" spans="1:8" s="3" customFormat="1" ht="15.75" x14ac:dyDescent="0.25">
      <c r="A12" s="50">
        <v>5</v>
      </c>
      <c r="B12" s="51" t="s">
        <v>17</v>
      </c>
      <c r="C12" s="52">
        <v>13693.30292</v>
      </c>
      <c r="D12" s="53">
        <v>7957.5091599999996</v>
      </c>
      <c r="E12" s="53">
        <v>7957.5091700000003</v>
      </c>
      <c r="F12" s="53">
        <v>7803.4752600000002</v>
      </c>
      <c r="G12" s="53">
        <v>7957.5091650000004</v>
      </c>
      <c r="H12" s="53">
        <v>32937.21198</v>
      </c>
    </row>
    <row r="13" spans="1:8" s="3" customFormat="1" ht="15.75" x14ac:dyDescent="0.25">
      <c r="A13" s="50">
        <v>6</v>
      </c>
      <c r="B13" s="51" t="s">
        <v>18</v>
      </c>
      <c r="C13" s="54"/>
      <c r="D13" s="54"/>
      <c r="E13" s="54"/>
      <c r="F13" s="54"/>
      <c r="G13" s="54"/>
      <c r="H13" s="54"/>
    </row>
    <row r="14" spans="1:8" s="3" customFormat="1" ht="15.75" x14ac:dyDescent="0.25">
      <c r="A14" s="55">
        <v>6.1</v>
      </c>
      <c r="B14" s="51" t="s">
        <v>19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</row>
    <row r="15" spans="1:8" s="3" customFormat="1" ht="15.75" x14ac:dyDescent="0.25">
      <c r="A15" s="55">
        <v>6.2</v>
      </c>
      <c r="B15" s="51" t="s">
        <v>20</v>
      </c>
      <c r="C15" s="52">
        <v>481.29273000000001</v>
      </c>
      <c r="D15" s="52">
        <v>563.43931670000018</v>
      </c>
      <c r="E15" s="52">
        <v>567.24630000000002</v>
      </c>
      <c r="F15" s="52">
        <v>606.91889000000003</v>
      </c>
      <c r="G15" s="52">
        <v>681.04215999999997</v>
      </c>
      <c r="H15" s="52">
        <v>679.47419000000002</v>
      </c>
    </row>
    <row r="16" spans="1:8" s="3" customFormat="1" ht="15.75" x14ac:dyDescent="0.25">
      <c r="A16" s="55">
        <v>6.3</v>
      </c>
      <c r="B16" s="51" t="s">
        <v>21</v>
      </c>
      <c r="C16" s="52">
        <v>847.36304629999995</v>
      </c>
      <c r="D16" s="52">
        <v>968.37543549999998</v>
      </c>
      <c r="E16" s="52">
        <v>986.77482979999991</v>
      </c>
      <c r="F16" s="52">
        <v>1004.4197063000001</v>
      </c>
      <c r="G16" s="52">
        <v>961.1570395</v>
      </c>
      <c r="H16" s="52">
        <v>1025.1522155</v>
      </c>
    </row>
    <row r="17" spans="1:8" s="3" customFormat="1" ht="15.75" x14ac:dyDescent="0.25">
      <c r="A17" s="55">
        <v>6.4</v>
      </c>
      <c r="B17" s="51" t="s">
        <v>22</v>
      </c>
      <c r="C17" s="52">
        <v>136.93717719999998</v>
      </c>
      <c r="D17" s="52">
        <v>140.4786201</v>
      </c>
      <c r="E17" s="52">
        <v>149.02977009999998</v>
      </c>
      <c r="F17" s="52">
        <v>180.63920360000003</v>
      </c>
      <c r="G17" s="52">
        <v>217.96382919999999</v>
      </c>
      <c r="H17" s="52">
        <v>194.45093419999998</v>
      </c>
    </row>
    <row r="18" spans="1:8" s="3" customFormat="1" ht="15.75" x14ac:dyDescent="0.25">
      <c r="A18" s="55">
        <v>6.5</v>
      </c>
      <c r="B18" s="51" t="s">
        <v>23</v>
      </c>
      <c r="C18" s="52">
        <v>19.51737</v>
      </c>
      <c r="D18" s="52">
        <v>6.4593999999999996</v>
      </c>
      <c r="E18" s="52">
        <v>23.074570000000001</v>
      </c>
      <c r="F18" s="52">
        <v>14.990399999999999</v>
      </c>
      <c r="G18" s="52">
        <v>47.388300000000001</v>
      </c>
      <c r="H18" s="52">
        <v>38.70093</v>
      </c>
    </row>
    <row r="19" spans="1:8" s="3" customFormat="1" ht="15.75" x14ac:dyDescent="0.25">
      <c r="A19" s="55">
        <v>6.6</v>
      </c>
      <c r="B19" s="51" t="s">
        <v>24</v>
      </c>
      <c r="C19" s="52">
        <v>0</v>
      </c>
      <c r="D19" s="52">
        <v>0</v>
      </c>
      <c r="E19" s="52">
        <v>0</v>
      </c>
      <c r="F19" s="52">
        <v>0</v>
      </c>
      <c r="G19" s="52">
        <v>0</v>
      </c>
      <c r="H19" s="52">
        <v>0</v>
      </c>
    </row>
    <row r="20" spans="1:8" s="3" customFormat="1" ht="15.75" x14ac:dyDescent="0.25">
      <c r="A20" s="55">
        <v>6.7</v>
      </c>
      <c r="B20" s="51" t="s">
        <v>25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</row>
    <row r="21" spans="1:8" s="3" customFormat="1" ht="15.75" x14ac:dyDescent="0.25">
      <c r="A21" s="55">
        <v>6.8</v>
      </c>
      <c r="B21" s="51" t="s">
        <v>26</v>
      </c>
      <c r="C21" s="52">
        <v>71.464119800000006</v>
      </c>
      <c r="D21" s="52">
        <v>59.752208799999998</v>
      </c>
      <c r="E21" s="52">
        <v>85.110821400000006</v>
      </c>
      <c r="F21" s="52">
        <v>146.01584270000001</v>
      </c>
      <c r="G21" s="52">
        <v>162.49032410000001</v>
      </c>
      <c r="H21" s="52">
        <v>192.46608850000001</v>
      </c>
    </row>
    <row r="22" spans="1:8" s="3" customFormat="1" ht="15.75" x14ac:dyDescent="0.25">
      <c r="A22" s="55">
        <v>6.9</v>
      </c>
      <c r="B22" s="51" t="s">
        <v>27</v>
      </c>
      <c r="C22" s="52">
        <v>137.03100000000001</v>
      </c>
      <c r="D22" s="52">
        <v>160.50800000000001</v>
      </c>
      <c r="E22" s="52">
        <v>187.74100000000001</v>
      </c>
      <c r="F22" s="52">
        <v>187.44</v>
      </c>
      <c r="G22" s="52">
        <v>209.5</v>
      </c>
      <c r="H22" s="52">
        <v>209.44</v>
      </c>
    </row>
    <row r="23" spans="1:8" s="3" customFormat="1" ht="15.75" x14ac:dyDescent="0.25">
      <c r="A23" s="55"/>
      <c r="B23" s="51" t="s">
        <v>28</v>
      </c>
      <c r="C23" s="56">
        <f t="shared" ref="C23:H23" si="0">+SUM(C14:C22)</f>
        <v>1693.6054432999999</v>
      </c>
      <c r="D23" s="56">
        <f t="shared" si="0"/>
        <v>1899.0129811000002</v>
      </c>
      <c r="E23" s="56">
        <f t="shared" si="0"/>
        <v>1998.9772912999999</v>
      </c>
      <c r="F23" s="56">
        <f t="shared" si="0"/>
        <v>2140.4240426000001</v>
      </c>
      <c r="G23" s="56">
        <f t="shared" si="0"/>
        <v>2279.5416528000001</v>
      </c>
      <c r="H23" s="56">
        <f t="shared" si="0"/>
        <v>2339.6843582000001</v>
      </c>
    </row>
    <row r="24" spans="1:8" s="3" customFormat="1" ht="15.75" x14ac:dyDescent="0.25">
      <c r="A24" s="55">
        <v>7</v>
      </c>
      <c r="B24" s="51" t="s">
        <v>29</v>
      </c>
      <c r="C24" s="54"/>
      <c r="D24" s="54"/>
      <c r="E24" s="54"/>
      <c r="F24" s="54"/>
      <c r="G24" s="54"/>
      <c r="H24" s="54"/>
    </row>
    <row r="25" spans="1:8" s="3" customFormat="1" ht="15.75" x14ac:dyDescent="0.25">
      <c r="A25" s="55" t="s">
        <v>30</v>
      </c>
      <c r="B25" s="51" t="s">
        <v>31</v>
      </c>
      <c r="C25" s="52">
        <v>14112.059413300001</v>
      </c>
      <c r="D25" s="52">
        <v>16230.852697099996</v>
      </c>
      <c r="E25" s="52">
        <v>16501.2117607</v>
      </c>
      <c r="F25" s="52">
        <v>16488.2123345</v>
      </c>
      <c r="G25" s="52">
        <v>20800.9241616</v>
      </c>
      <c r="H25" s="52">
        <v>23241.316372999998</v>
      </c>
    </row>
    <row r="26" spans="1:8" s="3" customFormat="1" ht="15.75" x14ac:dyDescent="0.25">
      <c r="A26" s="55" t="s">
        <v>32</v>
      </c>
      <c r="B26" s="51" t="s">
        <v>33</v>
      </c>
      <c r="C26" s="52">
        <v>100.67368</v>
      </c>
      <c r="D26" s="52">
        <v>4256.0076162000005</v>
      </c>
      <c r="E26" s="52">
        <v>1561.8550190000001</v>
      </c>
      <c r="F26" s="52">
        <v>1641.92966</v>
      </c>
      <c r="G26" s="52">
        <v>1581.4968543</v>
      </c>
      <c r="H26" s="52">
        <v>1096.1628957</v>
      </c>
    </row>
    <row r="27" spans="1:8" s="3" customFormat="1" ht="15.75" x14ac:dyDescent="0.25">
      <c r="A27" s="55" t="s">
        <v>34</v>
      </c>
      <c r="B27" s="51" t="s">
        <v>35</v>
      </c>
      <c r="C27" s="52">
        <v>657.30858460000002</v>
      </c>
      <c r="D27" s="52">
        <v>266.88707160000001</v>
      </c>
      <c r="E27" s="52">
        <v>-111.4360764</v>
      </c>
      <c r="F27" s="52">
        <v>-70.416285099999996</v>
      </c>
      <c r="G27" s="52">
        <v>3721.3805739999998</v>
      </c>
      <c r="H27" s="52">
        <v>987.30718480000007</v>
      </c>
    </row>
    <row r="28" spans="1:8" s="3" customFormat="1" ht="15.75" x14ac:dyDescent="0.25">
      <c r="A28" s="55" t="s">
        <v>36</v>
      </c>
      <c r="B28" s="51" t="s">
        <v>37</v>
      </c>
      <c r="C28" s="52">
        <v>1251.1791249</v>
      </c>
      <c r="D28" s="52">
        <v>1457.0301268000001</v>
      </c>
      <c r="E28" s="52">
        <v>1454.9577191999999</v>
      </c>
      <c r="F28" s="52">
        <v>1499.9213450999998</v>
      </c>
      <c r="G28" s="52">
        <v>1563.1264274</v>
      </c>
      <c r="H28" s="52">
        <v>1559.4489257</v>
      </c>
    </row>
    <row r="29" spans="1:8" s="3" customFormat="1" ht="15.75" x14ac:dyDescent="0.25">
      <c r="A29" s="55" t="s">
        <v>38</v>
      </c>
      <c r="B29" s="51" t="s">
        <v>39</v>
      </c>
      <c r="C29" s="52">
        <v>1639.8802565000001</v>
      </c>
      <c r="D29" s="52">
        <v>1691.7324475</v>
      </c>
      <c r="E29" s="52">
        <v>1870.1160283000002</v>
      </c>
      <c r="F29" s="52">
        <v>1920.7560285</v>
      </c>
      <c r="G29" s="52">
        <v>2833.3381837000002</v>
      </c>
      <c r="H29" s="52">
        <v>2495.1226427000001</v>
      </c>
    </row>
    <row r="30" spans="1:8" s="3" customFormat="1" ht="15.75" x14ac:dyDescent="0.25">
      <c r="A30" s="55"/>
      <c r="B30" s="51"/>
      <c r="C30" s="52"/>
      <c r="D30" s="52"/>
      <c r="E30" s="52"/>
      <c r="F30" s="52"/>
      <c r="G30" s="52"/>
      <c r="H30" s="52"/>
    </row>
    <row r="31" spans="1:8" s="3" customFormat="1" ht="15.75" x14ac:dyDescent="0.25">
      <c r="A31" s="55">
        <v>7.2</v>
      </c>
      <c r="B31" s="51" t="s">
        <v>40</v>
      </c>
      <c r="C31" s="52"/>
      <c r="D31" s="52"/>
      <c r="E31" s="52"/>
      <c r="F31" s="52"/>
      <c r="G31" s="52"/>
      <c r="H31" s="52"/>
    </row>
    <row r="32" spans="1:8" s="3" customFormat="1" ht="15.75" x14ac:dyDescent="0.25">
      <c r="A32" s="55" t="s">
        <v>41</v>
      </c>
      <c r="B32" s="51" t="s">
        <v>42</v>
      </c>
      <c r="C32" s="52">
        <v>17.000219999999999</v>
      </c>
      <c r="D32" s="52">
        <v>22.03679</v>
      </c>
      <c r="E32" s="52">
        <v>31.511889500000002</v>
      </c>
      <c r="F32" s="52">
        <v>42.320412599999997</v>
      </c>
      <c r="G32" s="52">
        <v>-6.6600000000000006E-2</v>
      </c>
      <c r="H32" s="52">
        <v>0.35017999999999999</v>
      </c>
    </row>
    <row r="33" spans="1:8" s="3" customFormat="1" ht="15.75" x14ac:dyDescent="0.25">
      <c r="A33" s="55" t="s">
        <v>43</v>
      </c>
      <c r="B33" s="51" t="s">
        <v>44</v>
      </c>
      <c r="C33" s="52">
        <v>1154.4001974</v>
      </c>
      <c r="D33" s="52">
        <v>1186.8976</v>
      </c>
      <c r="E33" s="52">
        <v>1440.8775078000003</v>
      </c>
      <c r="F33" s="52">
        <v>1737.0146990000001</v>
      </c>
      <c r="G33" s="52">
        <v>416.99778920000011</v>
      </c>
      <c r="H33" s="52">
        <v>982.62115180000012</v>
      </c>
    </row>
    <row r="34" spans="1:8" s="3" customFormat="1" ht="15.75" x14ac:dyDescent="0.25">
      <c r="A34" s="55" t="s">
        <v>45</v>
      </c>
      <c r="B34" s="51" t="s">
        <v>46</v>
      </c>
      <c r="C34" s="52">
        <v>126.85007</v>
      </c>
      <c r="D34" s="52">
        <v>387.27615020000002</v>
      </c>
      <c r="E34" s="52">
        <v>331.358339</v>
      </c>
      <c r="F34" s="52">
        <v>300.127365</v>
      </c>
      <c r="G34" s="52">
        <v>379.11898910000002</v>
      </c>
      <c r="H34" s="52">
        <v>270.69409080000003</v>
      </c>
    </row>
    <row r="35" spans="1:8" s="3" customFormat="1" ht="15.75" x14ac:dyDescent="0.25">
      <c r="A35" s="55" t="s">
        <v>47</v>
      </c>
      <c r="B35" s="51" t="s">
        <v>48</v>
      </c>
      <c r="C35" s="52">
        <v>183.33615069999999</v>
      </c>
      <c r="D35" s="52">
        <v>247.30342020000001</v>
      </c>
      <c r="E35" s="52">
        <v>171.1377985</v>
      </c>
      <c r="F35" s="52">
        <v>225.38750999999999</v>
      </c>
      <c r="G35" s="52">
        <v>243.78310999999999</v>
      </c>
      <c r="H35" s="52">
        <v>285.79237000000001</v>
      </c>
    </row>
    <row r="36" spans="1:8" s="3" customFormat="1" ht="15.75" x14ac:dyDescent="0.25">
      <c r="A36" s="55" t="s">
        <v>49</v>
      </c>
      <c r="B36" s="51" t="s">
        <v>50</v>
      </c>
      <c r="C36" s="52">
        <v>248.99025019999999</v>
      </c>
      <c r="D36" s="52">
        <v>351.55502800000005</v>
      </c>
      <c r="E36" s="52">
        <v>436.89248219999996</v>
      </c>
      <c r="F36" s="52">
        <v>349.25178450000004</v>
      </c>
      <c r="G36" s="52">
        <v>471.45173890000001</v>
      </c>
      <c r="H36" s="52">
        <v>267.30419390000003</v>
      </c>
    </row>
    <row r="37" spans="1:8" s="3" customFormat="1" ht="15.75" x14ac:dyDescent="0.25">
      <c r="A37" s="55"/>
      <c r="B37" s="51" t="s">
        <v>51</v>
      </c>
      <c r="C37" s="52">
        <f t="shared" ref="C37:H37" si="1">C32+C33+C34+C35+C36</f>
        <v>1730.5768882999998</v>
      </c>
      <c r="D37" s="52">
        <f t="shared" si="1"/>
        <v>2195.0689884000003</v>
      </c>
      <c r="E37" s="52">
        <f t="shared" si="1"/>
        <v>2411.7780170000001</v>
      </c>
      <c r="F37" s="52">
        <f t="shared" si="1"/>
        <v>2654.1017711000004</v>
      </c>
      <c r="G37" s="52">
        <f t="shared" si="1"/>
        <v>1511.2850272000003</v>
      </c>
      <c r="H37" s="52">
        <f t="shared" si="1"/>
        <v>1806.7619865000001</v>
      </c>
    </row>
    <row r="38" spans="1:8" s="3" customFormat="1" ht="15.75" x14ac:dyDescent="0.25">
      <c r="A38" s="55"/>
      <c r="B38" s="51"/>
      <c r="C38" s="57"/>
      <c r="D38" s="57"/>
      <c r="E38" s="57"/>
      <c r="F38" s="57"/>
      <c r="G38" s="57"/>
      <c r="H38" s="57"/>
    </row>
    <row r="39" spans="1:8" s="3" customFormat="1" ht="15.75" x14ac:dyDescent="0.25">
      <c r="A39" s="55">
        <v>7.3</v>
      </c>
      <c r="B39" s="51" t="s">
        <v>52</v>
      </c>
      <c r="C39" s="52">
        <v>953.24645250000003</v>
      </c>
      <c r="D39" s="52">
        <v>726.41335320000007</v>
      </c>
      <c r="E39" s="52">
        <v>290.00656409999999</v>
      </c>
      <c r="F39" s="52">
        <v>282.81081030000001</v>
      </c>
      <c r="G39" s="52">
        <v>1.7514399999999999E-2</v>
      </c>
      <c r="H39" s="52">
        <v>1.2056800000000001E-2</v>
      </c>
    </row>
    <row r="40" spans="1:8" s="3" customFormat="1" ht="15.75" x14ac:dyDescent="0.25">
      <c r="A40" s="55">
        <v>7.4</v>
      </c>
      <c r="B40" s="51" t="s">
        <v>53</v>
      </c>
      <c r="C40" s="52">
        <v>0</v>
      </c>
      <c r="D40" s="52">
        <v>0</v>
      </c>
      <c r="E40" s="52">
        <v>145.8634605</v>
      </c>
      <c r="F40" s="52">
        <v>1.7042166000000001</v>
      </c>
      <c r="G40" s="52">
        <v>0</v>
      </c>
      <c r="H40" s="52">
        <v>0</v>
      </c>
    </row>
    <row r="41" spans="1:8" s="3" customFormat="1" ht="15.75" x14ac:dyDescent="0.25">
      <c r="A41" s="55">
        <v>7.5</v>
      </c>
      <c r="B41" s="51" t="s">
        <v>54</v>
      </c>
      <c r="C41" s="52">
        <v>466.65681340000003</v>
      </c>
      <c r="D41" s="52">
        <v>511.98328349999997</v>
      </c>
      <c r="E41" s="52">
        <v>494.83422939999991</v>
      </c>
      <c r="F41" s="52">
        <v>800.8398138</v>
      </c>
      <c r="G41" s="52">
        <v>467.1486132</v>
      </c>
      <c r="H41" s="92">
        <v>3763.3745385000002</v>
      </c>
    </row>
    <row r="42" spans="1:8" s="3" customFormat="1" ht="15.75" x14ac:dyDescent="0.25">
      <c r="A42" s="55">
        <v>7.6</v>
      </c>
      <c r="B42" s="51" t="s">
        <v>55</v>
      </c>
      <c r="C42" s="52">
        <v>994.70921759999999</v>
      </c>
      <c r="D42" s="52">
        <v>555.43644319999999</v>
      </c>
      <c r="E42" s="52">
        <v>1486.6174625000001</v>
      </c>
      <c r="F42" s="52">
        <v>1109.7001508000001</v>
      </c>
      <c r="G42" s="52">
        <v>1752.0757982999999</v>
      </c>
      <c r="H42" s="93"/>
    </row>
    <row r="43" spans="1:8" s="3" customFormat="1" ht="15.75" x14ac:dyDescent="0.25">
      <c r="A43" s="50"/>
      <c r="B43" s="51" t="s">
        <v>56</v>
      </c>
      <c r="C43" s="56">
        <f t="shared" ref="C43:H43" si="2">C25+C37+C39+C40+C41+C42+C26+C27+C28+C29</f>
        <v>21906.290431100006</v>
      </c>
      <c r="D43" s="56">
        <f t="shared" si="2"/>
        <v>27891.412027499999</v>
      </c>
      <c r="E43" s="56">
        <f t="shared" si="2"/>
        <v>26105.804184299996</v>
      </c>
      <c r="F43" s="56">
        <f t="shared" si="2"/>
        <v>26329.559845600004</v>
      </c>
      <c r="G43" s="56">
        <f t="shared" si="2"/>
        <v>34230.793154099993</v>
      </c>
      <c r="H43" s="56">
        <f t="shared" si="2"/>
        <v>34949.506603699992</v>
      </c>
    </row>
    <row r="44" spans="1:8" s="3" customFormat="1" ht="15.75" x14ac:dyDescent="0.25">
      <c r="A44" s="50">
        <v>8</v>
      </c>
      <c r="B44" s="51" t="s">
        <v>57</v>
      </c>
      <c r="C44" s="52">
        <v>3.234305</v>
      </c>
      <c r="D44" s="52">
        <v>6.2632030000000007</v>
      </c>
      <c r="E44" s="52">
        <v>1.2820924</v>
      </c>
      <c r="F44" s="52">
        <v>3.9002700000000001E-2</v>
      </c>
      <c r="G44" s="52">
        <v>0.72786640000000002</v>
      </c>
      <c r="H44" s="52">
        <v>2.8122197999999998</v>
      </c>
    </row>
    <row r="45" spans="1:8" s="3" customFormat="1" ht="15.75" x14ac:dyDescent="0.25">
      <c r="A45" s="50">
        <v>9</v>
      </c>
      <c r="B45" s="51" t="s">
        <v>58</v>
      </c>
      <c r="C45" s="52">
        <v>85.465774499999995</v>
      </c>
      <c r="D45" s="52">
        <v>45.9538808</v>
      </c>
      <c r="E45" s="52">
        <v>93.831560800000005</v>
      </c>
      <c r="F45" s="52">
        <v>127.21673</v>
      </c>
      <c r="G45" s="52">
        <v>28.669870699999997</v>
      </c>
      <c r="H45" s="52">
        <v>57.048304499999993</v>
      </c>
    </row>
    <row r="46" spans="1:8" s="3" customFormat="1" ht="15.75" x14ac:dyDescent="0.25">
      <c r="A46" s="50">
        <v>10</v>
      </c>
      <c r="B46" s="51" t="s">
        <v>59</v>
      </c>
      <c r="C46" s="52">
        <v>-395.8884796000001</v>
      </c>
      <c r="D46" s="52">
        <v>338.55587200000002</v>
      </c>
      <c r="E46" s="52">
        <v>41.893932100000001</v>
      </c>
      <c r="F46" s="52">
        <v>0</v>
      </c>
      <c r="G46" s="52">
        <v>0</v>
      </c>
      <c r="H46" s="52">
        <v>0</v>
      </c>
    </row>
    <row r="47" spans="1:8" s="3" customFormat="1" ht="15.75" x14ac:dyDescent="0.25">
      <c r="A47" s="50">
        <v>11</v>
      </c>
      <c r="B47" s="51" t="s">
        <v>60</v>
      </c>
      <c r="C47" s="52">
        <v>8417.3904101999997</v>
      </c>
      <c r="D47" s="52">
        <v>9774.2301232999998</v>
      </c>
      <c r="E47" s="52">
        <v>11786.3062378</v>
      </c>
      <c r="F47" s="52">
        <v>12346.7181124</v>
      </c>
      <c r="G47" s="52">
        <v>13856.217406</v>
      </c>
      <c r="H47" s="52">
        <v>13051.648596300001</v>
      </c>
    </row>
    <row r="48" spans="1:8" s="3" customFormat="1" ht="15.75" x14ac:dyDescent="0.25">
      <c r="A48" s="50">
        <v>12</v>
      </c>
      <c r="B48" s="51" t="s">
        <v>61</v>
      </c>
      <c r="C48" s="54"/>
      <c r="D48" s="58"/>
      <c r="E48" s="54"/>
      <c r="F48" s="54"/>
      <c r="G48" s="54"/>
      <c r="H48" s="54"/>
    </row>
    <row r="49" spans="1:8" ht="15.75" x14ac:dyDescent="0.25">
      <c r="A49" s="55">
        <v>12.1</v>
      </c>
      <c r="B49" s="51" t="s">
        <v>62</v>
      </c>
      <c r="C49" s="52">
        <v>658.18485999999996</v>
      </c>
      <c r="D49" s="52">
        <v>413.61565120000006</v>
      </c>
      <c r="E49" s="52">
        <v>480.83288269999997</v>
      </c>
      <c r="F49" s="52">
        <v>426.16996</v>
      </c>
      <c r="G49" s="52">
        <v>661.81294000000003</v>
      </c>
      <c r="H49" s="52">
        <v>1180.3624503000001</v>
      </c>
    </row>
    <row r="50" spans="1:8" ht="15.75" x14ac:dyDescent="0.25">
      <c r="A50" s="55">
        <v>12.2</v>
      </c>
      <c r="B50" s="51" t="s">
        <v>63</v>
      </c>
      <c r="C50" s="52">
        <v>115.53820699999999</v>
      </c>
      <c r="D50" s="52">
        <v>146.24615300000002</v>
      </c>
      <c r="E50" s="52">
        <v>146.49001000000001</v>
      </c>
      <c r="F50" s="52">
        <v>159.53951000000001</v>
      </c>
      <c r="G50" s="52">
        <v>153.90987999999999</v>
      </c>
      <c r="H50" s="52">
        <v>38.371969999999997</v>
      </c>
    </row>
    <row r="51" spans="1:8" ht="15.75" x14ac:dyDescent="0.25">
      <c r="A51" s="55">
        <v>12.3</v>
      </c>
      <c r="B51" s="51" t="s">
        <v>64</v>
      </c>
      <c r="C51" s="52">
        <v>107.30512449999999</v>
      </c>
      <c r="D51" s="52">
        <v>77.441453499999994</v>
      </c>
      <c r="E51" s="52">
        <v>94.204919000000004</v>
      </c>
      <c r="F51" s="52">
        <v>139.88576560000001</v>
      </c>
      <c r="G51" s="52">
        <v>190.23604</v>
      </c>
      <c r="H51" s="52">
        <v>147.7690504</v>
      </c>
    </row>
    <row r="52" spans="1:8" ht="15.75" x14ac:dyDescent="0.25">
      <c r="A52" s="55">
        <v>12.4</v>
      </c>
      <c r="B52" s="51" t="s">
        <v>65</v>
      </c>
      <c r="C52" s="52">
        <v>219.135425</v>
      </c>
      <c r="D52" s="52">
        <v>180.40804170000001</v>
      </c>
      <c r="E52" s="52">
        <v>256.16782000000001</v>
      </c>
      <c r="F52" s="52">
        <v>105.45583000000001</v>
      </c>
      <c r="G52" s="52">
        <v>168.72593000000001</v>
      </c>
      <c r="H52" s="52">
        <v>101.10459</v>
      </c>
    </row>
    <row r="53" spans="1:8" ht="15.75" x14ac:dyDescent="0.25">
      <c r="A53" s="55">
        <v>12.5</v>
      </c>
      <c r="B53" s="51" t="s">
        <v>66</v>
      </c>
      <c r="C53" s="52">
        <v>100.4643507</v>
      </c>
      <c r="D53" s="52">
        <v>63.393223899999995</v>
      </c>
      <c r="E53" s="52">
        <v>129.84788800000001</v>
      </c>
      <c r="F53" s="52">
        <v>114.12826</v>
      </c>
      <c r="G53" s="52">
        <v>120.41326599999999</v>
      </c>
      <c r="H53" s="52">
        <v>99.9743122</v>
      </c>
    </row>
    <row r="54" spans="1:8" s="3" customFormat="1" ht="15.75" x14ac:dyDescent="0.25">
      <c r="A54" s="55">
        <v>12.6</v>
      </c>
      <c r="B54" s="51" t="s">
        <v>67</v>
      </c>
      <c r="C54" s="52">
        <v>33.385829999999999</v>
      </c>
      <c r="D54" s="52">
        <v>9.2215199999999999</v>
      </c>
      <c r="E54" s="52">
        <v>24.50338</v>
      </c>
      <c r="F54" s="52">
        <v>20.91113</v>
      </c>
      <c r="G54" s="52">
        <v>18.14912</v>
      </c>
      <c r="H54" s="52">
        <v>31.41225</v>
      </c>
    </row>
    <row r="55" spans="1:8" s="3" customFormat="1" ht="15.75" x14ac:dyDescent="0.25">
      <c r="A55" s="55">
        <v>12.7</v>
      </c>
      <c r="B55" s="51" t="s">
        <v>68</v>
      </c>
      <c r="C55" s="52">
        <v>139.01692</v>
      </c>
      <c r="D55" s="52">
        <v>237.72151270000001</v>
      </c>
      <c r="E55" s="52">
        <v>562.83849869999995</v>
      </c>
      <c r="F55" s="52">
        <v>2513.0275198000004</v>
      </c>
      <c r="G55" s="52">
        <v>1731.1363353000004</v>
      </c>
      <c r="H55" s="52">
        <v>651.84188949999998</v>
      </c>
    </row>
    <row r="56" spans="1:8" ht="15.75" x14ac:dyDescent="0.25">
      <c r="A56" s="55">
        <v>12.8</v>
      </c>
      <c r="B56" s="51" t="s">
        <v>69</v>
      </c>
      <c r="C56" s="52">
        <v>35.918885699999997</v>
      </c>
      <c r="D56" s="52">
        <v>-64.668040000000005</v>
      </c>
      <c r="E56" s="52">
        <v>-144.02175830000002</v>
      </c>
      <c r="F56" s="52">
        <v>31.621732000000002</v>
      </c>
      <c r="G56" s="52">
        <v>-29.099460499999992</v>
      </c>
      <c r="H56" s="52">
        <v>10.550452</v>
      </c>
    </row>
    <row r="57" spans="1:8" ht="15.75" x14ac:dyDescent="0.25">
      <c r="A57" s="55">
        <v>12.9</v>
      </c>
      <c r="B57" s="51" t="s">
        <v>70</v>
      </c>
      <c r="C57" s="52">
        <v>4.6715900000000001</v>
      </c>
      <c r="D57" s="52">
        <v>2.4983399999999998</v>
      </c>
      <c r="E57" s="52">
        <v>3.2568899999999998</v>
      </c>
      <c r="F57" s="52">
        <v>5.1276999999999999</v>
      </c>
      <c r="G57" s="52">
        <v>4.1081899999999996</v>
      </c>
      <c r="H57" s="52">
        <v>4.9329299999999998</v>
      </c>
    </row>
    <row r="58" spans="1:8" ht="15.75" x14ac:dyDescent="0.25">
      <c r="A58" s="59">
        <v>12.1</v>
      </c>
      <c r="B58" s="51" t="s">
        <v>71</v>
      </c>
      <c r="C58" s="52">
        <v>38.531275299999997</v>
      </c>
      <c r="D58" s="52">
        <v>54.818073399999996</v>
      </c>
      <c r="E58" s="52">
        <v>16.220929999999999</v>
      </c>
      <c r="F58" s="52">
        <v>48.124811999999999</v>
      </c>
      <c r="G58" s="52">
        <v>42.822784200000001</v>
      </c>
      <c r="H58" s="52">
        <v>230.58668920000002</v>
      </c>
    </row>
    <row r="59" spans="1:8" ht="15.75" x14ac:dyDescent="0.25">
      <c r="A59" s="59">
        <v>12.11</v>
      </c>
      <c r="B59" s="51" t="s">
        <v>72</v>
      </c>
      <c r="C59" s="52">
        <v>21.699449999999985</v>
      </c>
      <c r="D59" s="52">
        <v>1.4214699999999993</v>
      </c>
      <c r="E59" s="52">
        <v>100.98118300000002</v>
      </c>
      <c r="F59" s="52">
        <v>58.635109999999997</v>
      </c>
      <c r="G59" s="52">
        <v>56.95359000000002</v>
      </c>
      <c r="H59" s="52">
        <v>60.87035000000003</v>
      </c>
    </row>
    <row r="60" spans="1:8" ht="15.75" x14ac:dyDescent="0.25">
      <c r="A60" s="59">
        <v>12.12</v>
      </c>
      <c r="B60" s="51" t="s">
        <v>73</v>
      </c>
      <c r="C60" s="52">
        <v>30.210824300000002</v>
      </c>
      <c r="D60" s="52">
        <v>45.165060999999994</v>
      </c>
      <c r="E60" s="52">
        <v>43.929335000000002</v>
      </c>
      <c r="F60" s="52">
        <v>52.409702199999998</v>
      </c>
      <c r="G60" s="52">
        <v>47.608314400000005</v>
      </c>
      <c r="H60" s="52">
        <v>56.616563800000002</v>
      </c>
    </row>
    <row r="61" spans="1:8" ht="15.75" x14ac:dyDescent="0.25">
      <c r="A61" s="59">
        <v>12.13</v>
      </c>
      <c r="B61" s="51" t="s">
        <v>74</v>
      </c>
      <c r="C61" s="52">
        <v>67.598942100000002</v>
      </c>
      <c r="D61" s="52">
        <v>54.898627599999998</v>
      </c>
      <c r="E61" s="52">
        <v>74.145622500000002</v>
      </c>
      <c r="F61" s="52">
        <v>59.853634999999997</v>
      </c>
      <c r="G61" s="52">
        <v>107.56343539999999</v>
      </c>
      <c r="H61" s="52">
        <v>59.1636782</v>
      </c>
    </row>
    <row r="62" spans="1:8" ht="15.75" x14ac:dyDescent="0.25">
      <c r="A62" s="59">
        <v>12.14</v>
      </c>
      <c r="B62" s="51" t="s">
        <v>75</v>
      </c>
      <c r="C62" s="52">
        <v>906.17006570000024</v>
      </c>
      <c r="D62" s="52">
        <v>2117.8739182999998</v>
      </c>
      <c r="E62" s="52">
        <v>1478.2796985999998</v>
      </c>
      <c r="F62" s="52">
        <v>3064.7429138999992</v>
      </c>
      <c r="G62" s="52">
        <v>1524.8469321</v>
      </c>
      <c r="H62" s="52">
        <v>1693.0931668999999</v>
      </c>
    </row>
    <row r="63" spans="1:8" ht="15.75" x14ac:dyDescent="0.25">
      <c r="A63" s="59"/>
      <c r="B63" s="51" t="s">
        <v>76</v>
      </c>
      <c r="C63" s="52"/>
      <c r="D63" s="52"/>
      <c r="E63" s="52"/>
      <c r="F63" s="52"/>
      <c r="G63" s="52"/>
      <c r="H63" s="52"/>
    </row>
    <row r="64" spans="1:8" ht="15.75" x14ac:dyDescent="0.25">
      <c r="A64" s="59" t="s">
        <v>77</v>
      </c>
      <c r="B64" s="60" t="s">
        <v>78</v>
      </c>
      <c r="C64" s="52">
        <v>202.39831510000002</v>
      </c>
      <c r="D64" s="52">
        <v>294.92159179999999</v>
      </c>
      <c r="E64" s="52">
        <v>323.25418819999999</v>
      </c>
      <c r="F64" s="52">
        <v>357.88036600000004</v>
      </c>
      <c r="G64" s="52">
        <v>274.7574601</v>
      </c>
      <c r="H64" s="52">
        <v>346.68522759999996</v>
      </c>
    </row>
    <row r="65" spans="1:8" ht="15.75" x14ac:dyDescent="0.25">
      <c r="A65" s="59" t="s">
        <v>79</v>
      </c>
      <c r="B65" s="60" t="s">
        <v>80</v>
      </c>
      <c r="C65" s="52">
        <v>301.32458000000003</v>
      </c>
      <c r="D65" s="52">
        <v>987.02115000000003</v>
      </c>
      <c r="E65" s="52">
        <v>272.41505000000001</v>
      </c>
      <c r="F65" s="52">
        <v>55.101230000000001</v>
      </c>
      <c r="G65" s="52">
        <v>140.69424000000001</v>
      </c>
      <c r="H65" s="52">
        <v>312.93910499999998</v>
      </c>
    </row>
    <row r="66" spans="1:8" ht="15.75" x14ac:dyDescent="0.25">
      <c r="A66" s="59" t="s">
        <v>81</v>
      </c>
      <c r="B66" s="60" t="s">
        <v>82</v>
      </c>
      <c r="C66" s="52">
        <v>23.63524</v>
      </c>
      <c r="D66" s="52">
        <v>9.7207088000000006</v>
      </c>
      <c r="E66" s="52">
        <v>40.473774300000002</v>
      </c>
      <c r="F66" s="52">
        <v>40.05095</v>
      </c>
      <c r="G66" s="52">
        <v>55.314250000000001</v>
      </c>
      <c r="H66" s="52">
        <v>108.13114390000001</v>
      </c>
    </row>
    <row r="67" spans="1:8" ht="15.75" x14ac:dyDescent="0.25">
      <c r="A67" s="59" t="s">
        <v>83</v>
      </c>
      <c r="B67" s="60" t="s">
        <v>84</v>
      </c>
      <c r="C67" s="52">
        <v>82.273153999999991</v>
      </c>
      <c r="D67" s="52">
        <v>98.131530399999988</v>
      </c>
      <c r="E67" s="52">
        <v>82.364075900000003</v>
      </c>
      <c r="F67" s="52">
        <v>103.22948040000001</v>
      </c>
      <c r="G67" s="52">
        <v>142.82534859999998</v>
      </c>
      <c r="H67" s="52">
        <v>158.39252099999999</v>
      </c>
    </row>
    <row r="68" spans="1:8" ht="15.75" x14ac:dyDescent="0.25">
      <c r="A68" s="59" t="s">
        <v>85</v>
      </c>
      <c r="B68" s="60" t="s">
        <v>86</v>
      </c>
      <c r="C68" s="52">
        <v>224.22295300000002</v>
      </c>
      <c r="D68" s="52">
        <v>305.9898407</v>
      </c>
      <c r="E68" s="52">
        <v>343.4400225</v>
      </c>
      <c r="F68" s="52">
        <v>359.44791829999997</v>
      </c>
      <c r="G68" s="52">
        <v>283.90712480000002</v>
      </c>
      <c r="H68" s="52">
        <v>287.51039730000002</v>
      </c>
    </row>
    <row r="69" spans="1:8" ht="15.75" x14ac:dyDescent="0.25">
      <c r="A69" s="59" t="s">
        <v>87</v>
      </c>
      <c r="B69" s="60" t="s">
        <v>88</v>
      </c>
      <c r="C69" s="52">
        <v>0</v>
      </c>
      <c r="D69" s="52">
        <v>7.6192089000000003</v>
      </c>
      <c r="E69" s="52">
        <v>0</v>
      </c>
      <c r="F69" s="52">
        <v>0</v>
      </c>
      <c r="G69" s="52">
        <v>0</v>
      </c>
      <c r="H69" s="52">
        <v>5.5740499999999997</v>
      </c>
    </row>
    <row r="70" spans="1:8" ht="15.75" x14ac:dyDescent="0.25">
      <c r="A70" s="59" t="s">
        <v>89</v>
      </c>
      <c r="B70" s="60" t="s">
        <v>90</v>
      </c>
      <c r="C70" s="52">
        <v>0</v>
      </c>
      <c r="D70" s="52">
        <v>0</v>
      </c>
      <c r="E70" s="52">
        <v>0</v>
      </c>
      <c r="F70" s="52">
        <v>1748.2568015000002</v>
      </c>
      <c r="G70" s="52">
        <v>0</v>
      </c>
      <c r="H70" s="52">
        <v>0</v>
      </c>
    </row>
    <row r="71" spans="1:8" ht="15.75" x14ac:dyDescent="0.25">
      <c r="A71" s="59" t="s">
        <v>91</v>
      </c>
      <c r="B71" s="60" t="s">
        <v>92</v>
      </c>
      <c r="C71" s="52"/>
      <c r="D71" s="52"/>
      <c r="E71" s="52"/>
      <c r="F71" s="52">
        <v>0</v>
      </c>
      <c r="G71" s="52">
        <v>0</v>
      </c>
      <c r="H71" s="52"/>
    </row>
    <row r="72" spans="1:8" ht="15.75" x14ac:dyDescent="0.25">
      <c r="A72" s="59" t="s">
        <v>93</v>
      </c>
      <c r="B72" s="60" t="s">
        <v>94</v>
      </c>
      <c r="C72" s="52">
        <v>21.802376800000001</v>
      </c>
      <c r="D72" s="52">
        <v>26.494322099999998</v>
      </c>
      <c r="E72" s="52">
        <v>12.804071299999999</v>
      </c>
      <c r="F72" s="52">
        <v>10.2419042</v>
      </c>
      <c r="G72" s="52">
        <v>10.571937500000001</v>
      </c>
      <c r="H72" s="52">
        <v>7.8010870999999993</v>
      </c>
    </row>
    <row r="73" spans="1:8" ht="15.75" x14ac:dyDescent="0.25">
      <c r="A73" s="59" t="s">
        <v>95</v>
      </c>
      <c r="B73" s="60" t="s">
        <v>96</v>
      </c>
      <c r="C73" s="52">
        <v>50.513446800000224</v>
      </c>
      <c r="D73" s="52">
        <v>387.97556559999953</v>
      </c>
      <c r="E73" s="52">
        <v>403.52851639999994</v>
      </c>
      <c r="F73" s="52">
        <v>390.53426349999881</v>
      </c>
      <c r="G73" s="52">
        <v>616.77657109999996</v>
      </c>
      <c r="H73" s="52">
        <v>466.0596350000003</v>
      </c>
    </row>
    <row r="74" spans="1:8" ht="15.75" x14ac:dyDescent="0.25">
      <c r="A74" s="59"/>
      <c r="B74" s="51"/>
      <c r="C74" s="52"/>
      <c r="D74" s="52"/>
      <c r="E74" s="52"/>
      <c r="F74" s="52"/>
      <c r="G74" s="52"/>
      <c r="H74" s="52"/>
    </row>
    <row r="75" spans="1:8" ht="15.75" x14ac:dyDescent="0.25">
      <c r="A75" s="50"/>
      <c r="B75" s="51" t="s">
        <v>97</v>
      </c>
      <c r="C75" s="56">
        <f t="shared" ref="C75:H75" si="3">SUM(C49:C62)</f>
        <v>2477.8317503000003</v>
      </c>
      <c r="D75" s="56">
        <f t="shared" si="3"/>
        <v>3340.0550063000001</v>
      </c>
      <c r="E75" s="56">
        <f t="shared" si="3"/>
        <v>3267.6772992000001</v>
      </c>
      <c r="F75" s="56">
        <f t="shared" si="3"/>
        <v>6799.6335804999999</v>
      </c>
      <c r="G75" s="56">
        <f t="shared" si="3"/>
        <v>4799.1872969000005</v>
      </c>
      <c r="H75" s="56">
        <f t="shared" si="3"/>
        <v>4366.6503425000001</v>
      </c>
    </row>
    <row r="76" spans="1:8" ht="15.75" x14ac:dyDescent="0.25">
      <c r="A76" s="50">
        <v>13</v>
      </c>
      <c r="B76" s="51" t="s">
        <v>98</v>
      </c>
      <c r="C76" s="56">
        <f>+C8+C9+C75+C43+C44+C45+C47+C46+C10+C11+C23+C12</f>
        <v>71572.405420399999</v>
      </c>
      <c r="D76" s="56">
        <f>+D8+D9+D75+D43+D44+D45+D47+D46+D10+D11+D23+D12</f>
        <v>75917.236676500004</v>
      </c>
      <c r="E76" s="56">
        <f>E8+E9+E75+E43+E44+E45+E47+E46+E10+E11+E23+E12</f>
        <v>81020.777925000002</v>
      </c>
      <c r="F76" s="56">
        <f>F8+F9+F75+F43+F44+F45+F47+F46+F10+F11+F23+F12</f>
        <v>89541.413336700018</v>
      </c>
      <c r="G76" s="56">
        <f>+G8+G9+G75+G43+G44+G45+G47+G46+G10+G11+G23+G12</f>
        <v>97568.819491600007</v>
      </c>
      <c r="H76" s="56">
        <f>+H8+H9+H75+H43+H44+H45+H47+H46+H10+H11+H23+H12</f>
        <v>125203.3046726</v>
      </c>
    </row>
    <row r="77" spans="1:8" ht="15.75" x14ac:dyDescent="0.25">
      <c r="A77" s="50">
        <v>14</v>
      </c>
      <c r="B77" s="51" t="s">
        <v>99</v>
      </c>
      <c r="C77" s="52">
        <v>-108.96581740000001</v>
      </c>
      <c r="D77" s="52">
        <v>-190.00305789999999</v>
      </c>
      <c r="E77" s="52">
        <v>-107.4733193</v>
      </c>
      <c r="F77" s="52">
        <v>-126.0604259</v>
      </c>
      <c r="G77" s="52">
        <v>-158.14037329999999</v>
      </c>
      <c r="H77" s="52">
        <v>-156.32177110000001</v>
      </c>
    </row>
    <row r="78" spans="1:8" ht="15.75" x14ac:dyDescent="0.25">
      <c r="A78" s="50">
        <v>15</v>
      </c>
      <c r="B78" s="51" t="s">
        <v>100</v>
      </c>
      <c r="C78" s="56">
        <f t="shared" ref="C78:H78" si="4">+C76+C77</f>
        <v>71463.439602999992</v>
      </c>
      <c r="D78" s="56">
        <f t="shared" si="4"/>
        <v>75727.233618600003</v>
      </c>
      <c r="E78" s="56">
        <f t="shared" si="4"/>
        <v>80913.304605700003</v>
      </c>
      <c r="F78" s="56">
        <f t="shared" si="4"/>
        <v>89415.352910800022</v>
      </c>
      <c r="G78" s="56">
        <f t="shared" si="4"/>
        <v>97410.679118300002</v>
      </c>
      <c r="H78" s="56">
        <f t="shared" si="4"/>
        <v>125046.9829015</v>
      </c>
    </row>
    <row r="79" spans="1:8" ht="15.75" x14ac:dyDescent="0.25">
      <c r="A79" s="50">
        <v>16</v>
      </c>
      <c r="B79" s="61" t="s">
        <v>101</v>
      </c>
      <c r="C79" s="54">
        <v>611.93491620000009</v>
      </c>
      <c r="D79" s="54">
        <v>967.54302249999921</v>
      </c>
      <c r="E79" s="54">
        <v>1539.6256520000004</v>
      </c>
      <c r="F79" s="54">
        <v>2198.6451400999972</v>
      </c>
      <c r="G79" s="54">
        <v>682.26215745044772</v>
      </c>
      <c r="H79" s="54"/>
    </row>
    <row r="80" spans="1:8" ht="16.5" thickBot="1" x14ac:dyDescent="0.3">
      <c r="A80" s="62"/>
      <c r="B80" s="63" t="s">
        <v>102</v>
      </c>
      <c r="C80" s="64">
        <f t="shared" ref="C80:H80" si="5">+C78+C79</f>
        <v>72075.374519199991</v>
      </c>
      <c r="D80" s="64">
        <f t="shared" si="5"/>
        <v>76694.776641100005</v>
      </c>
      <c r="E80" s="64">
        <f t="shared" si="5"/>
        <v>82452.930257700005</v>
      </c>
      <c r="F80" s="64">
        <f t="shared" si="5"/>
        <v>91613.998050900016</v>
      </c>
      <c r="G80" s="64">
        <f t="shared" si="5"/>
        <v>98092.941275750447</v>
      </c>
      <c r="H80" s="64">
        <f t="shared" si="5"/>
        <v>125046.9829015</v>
      </c>
    </row>
    <row r="81" spans="1:8" ht="15.75" x14ac:dyDescent="0.25">
      <c r="A81" s="65"/>
      <c r="B81" s="66"/>
      <c r="C81" s="67"/>
      <c r="D81" s="67"/>
      <c r="E81" s="67"/>
      <c r="F81" s="67"/>
      <c r="G81" s="67"/>
      <c r="H81" s="67"/>
    </row>
    <row r="82" spans="1:8" ht="15.75" thickBot="1" x14ac:dyDescent="0.3">
      <c r="A82" s="45"/>
      <c r="B82" s="46"/>
      <c r="C82" s="46"/>
      <c r="F82" s="3" t="s">
        <v>4</v>
      </c>
    </row>
    <row r="83" spans="1:8" x14ac:dyDescent="0.25">
      <c r="A83" s="47" t="s">
        <v>5</v>
      </c>
      <c r="B83" s="48" t="s">
        <v>6</v>
      </c>
      <c r="C83" s="49" t="s">
        <v>7</v>
      </c>
      <c r="D83" s="49" t="s">
        <v>8</v>
      </c>
      <c r="E83" s="49" t="s">
        <v>9</v>
      </c>
      <c r="F83" s="49" t="s">
        <v>10</v>
      </c>
      <c r="G83" s="49" t="s">
        <v>11</v>
      </c>
      <c r="H83" s="49" t="s">
        <v>12</v>
      </c>
    </row>
    <row r="84" spans="1:8" x14ac:dyDescent="0.25">
      <c r="A84" s="32">
        <v>1</v>
      </c>
      <c r="B84" s="68" t="s">
        <v>59</v>
      </c>
      <c r="C84" s="31"/>
      <c r="D84" s="32"/>
      <c r="E84" s="32"/>
      <c r="F84" s="32"/>
      <c r="G84" s="32"/>
      <c r="H84" s="32"/>
    </row>
    <row r="85" spans="1:8" x14ac:dyDescent="0.25">
      <c r="A85" s="32"/>
      <c r="B85" s="69" t="s">
        <v>103</v>
      </c>
      <c r="C85" s="70">
        <v>0</v>
      </c>
      <c r="D85" s="71">
        <v>0</v>
      </c>
      <c r="E85" s="71">
        <v>0</v>
      </c>
      <c r="F85" s="71">
        <v>0</v>
      </c>
      <c r="G85" s="71">
        <v>0</v>
      </c>
      <c r="H85" s="71">
        <v>0</v>
      </c>
    </row>
    <row r="86" spans="1:8" x14ac:dyDescent="0.25">
      <c r="A86" s="32"/>
      <c r="B86" s="32" t="s">
        <v>104</v>
      </c>
      <c r="C86" s="70">
        <v>0</v>
      </c>
      <c r="D86" s="70">
        <v>-46.1488066</v>
      </c>
      <c r="E86" s="70">
        <v>19.536318199999997</v>
      </c>
      <c r="F86" s="70">
        <v>0</v>
      </c>
      <c r="G86" s="70">
        <v>0</v>
      </c>
      <c r="H86" s="70">
        <v>0</v>
      </c>
    </row>
    <row r="87" spans="1:8" x14ac:dyDescent="0.25">
      <c r="A87" s="32"/>
      <c r="B87" s="32" t="s">
        <v>105</v>
      </c>
      <c r="C87" s="70">
        <v>-395.8884796000001</v>
      </c>
      <c r="D87" s="70">
        <v>384.70467860000002</v>
      </c>
      <c r="E87" s="70">
        <v>22.357613900000004</v>
      </c>
      <c r="F87" s="70">
        <v>0</v>
      </c>
      <c r="G87" s="70">
        <v>0</v>
      </c>
      <c r="H87" s="70">
        <v>0</v>
      </c>
    </row>
    <row r="88" spans="1:8" x14ac:dyDescent="0.25">
      <c r="A88" s="32"/>
      <c r="B88" s="72" t="s">
        <v>106</v>
      </c>
      <c r="C88" s="37">
        <f t="shared" ref="C88:H88" si="6">+SUM(C85:C87)</f>
        <v>-395.8884796000001</v>
      </c>
      <c r="D88" s="37">
        <f t="shared" si="6"/>
        <v>338.55587200000002</v>
      </c>
      <c r="E88" s="37">
        <f t="shared" si="6"/>
        <v>41.893932100000001</v>
      </c>
      <c r="F88" s="37">
        <f t="shared" si="6"/>
        <v>0</v>
      </c>
      <c r="G88" s="37">
        <f t="shared" si="6"/>
        <v>0</v>
      </c>
      <c r="H88" s="37">
        <f t="shared" si="6"/>
        <v>0</v>
      </c>
    </row>
    <row r="89" spans="1:8" x14ac:dyDescent="0.25">
      <c r="A89" s="32"/>
      <c r="B89" s="32"/>
      <c r="C89" s="38">
        <f t="shared" ref="C89:H89" si="7">+C88-C46</f>
        <v>0</v>
      </c>
      <c r="D89" s="38">
        <f t="shared" si="7"/>
        <v>0</v>
      </c>
      <c r="E89" s="38">
        <f t="shared" si="7"/>
        <v>0</v>
      </c>
      <c r="F89" s="38">
        <f t="shared" si="7"/>
        <v>0</v>
      </c>
      <c r="G89" s="38">
        <f t="shared" si="7"/>
        <v>0</v>
      </c>
      <c r="H89" s="38">
        <f t="shared" si="7"/>
        <v>0</v>
      </c>
    </row>
    <row r="90" spans="1:8" x14ac:dyDescent="0.25">
      <c r="A90" s="32">
        <v>2</v>
      </c>
      <c r="B90" s="72" t="s">
        <v>107</v>
      </c>
      <c r="C90" s="31"/>
      <c r="D90" s="32"/>
      <c r="E90" s="32"/>
      <c r="F90" s="32"/>
      <c r="G90" s="32"/>
      <c r="H90" s="32"/>
    </row>
    <row r="91" spans="1:8" x14ac:dyDescent="0.25">
      <c r="A91" s="32"/>
      <c r="B91" s="32" t="s">
        <v>108</v>
      </c>
      <c r="C91" s="70">
        <v>336.78471000000002</v>
      </c>
      <c r="D91" s="70">
        <v>383.08841999999999</v>
      </c>
      <c r="E91" s="70">
        <v>396.53978999999998</v>
      </c>
      <c r="F91" s="70">
        <v>418.13121000000001</v>
      </c>
      <c r="G91" s="70">
        <v>471.25024000000002</v>
      </c>
      <c r="H91" s="70">
        <v>390.92111</v>
      </c>
    </row>
    <row r="92" spans="1:8" x14ac:dyDescent="0.25">
      <c r="A92" s="32"/>
      <c r="B92" s="32" t="s">
        <v>109</v>
      </c>
      <c r="C92" s="70">
        <v>144.50801999999999</v>
      </c>
      <c r="D92" s="70">
        <v>164.18076669999999</v>
      </c>
      <c r="E92" s="70">
        <v>169.59198000000001</v>
      </c>
      <c r="F92" s="70">
        <v>179.19916000000001</v>
      </c>
      <c r="G92" s="70">
        <v>201.93637000000001</v>
      </c>
      <c r="H92" s="70">
        <v>167.53758999999999</v>
      </c>
    </row>
    <row r="93" spans="1:8" x14ac:dyDescent="0.25">
      <c r="A93" s="32"/>
      <c r="B93" s="32" t="s">
        <v>110</v>
      </c>
      <c r="C93" s="70">
        <v>0</v>
      </c>
      <c r="D93" s="70">
        <v>16.170130000000199</v>
      </c>
      <c r="E93" s="70">
        <v>1.1145300000000304</v>
      </c>
      <c r="F93" s="70">
        <v>9.5885200000000168</v>
      </c>
      <c r="G93" s="70">
        <v>7.855549999999937</v>
      </c>
      <c r="H93" s="70">
        <v>121.01549000000003</v>
      </c>
    </row>
    <row r="94" spans="1:8" x14ac:dyDescent="0.25">
      <c r="A94" s="32"/>
      <c r="B94" s="72" t="s">
        <v>106</v>
      </c>
      <c r="C94" s="37">
        <f t="shared" ref="C94:H94" si="8">SUM(C91:C93)</f>
        <v>481.29273000000001</v>
      </c>
      <c r="D94" s="37">
        <f t="shared" si="8"/>
        <v>563.43931670000018</v>
      </c>
      <c r="E94" s="37">
        <f t="shared" si="8"/>
        <v>567.24630000000002</v>
      </c>
      <c r="F94" s="37">
        <f t="shared" si="8"/>
        <v>606.91889000000003</v>
      </c>
      <c r="G94" s="37">
        <f t="shared" si="8"/>
        <v>681.04215999999997</v>
      </c>
      <c r="H94" s="37">
        <f t="shared" si="8"/>
        <v>679.47419000000002</v>
      </c>
    </row>
    <row r="95" spans="1:8" s="3" customFormat="1" x14ac:dyDescent="0.25">
      <c r="A95" s="32"/>
      <c r="B95" s="32"/>
      <c r="C95" s="70">
        <f t="shared" ref="C95:H95" si="9">+C94-C15</f>
        <v>0</v>
      </c>
      <c r="D95" s="70">
        <f t="shared" si="9"/>
        <v>0</v>
      </c>
      <c r="E95" s="70">
        <f t="shared" si="9"/>
        <v>0</v>
      </c>
      <c r="F95" s="70">
        <f t="shared" si="9"/>
        <v>0</v>
      </c>
      <c r="G95" s="70">
        <f t="shared" si="9"/>
        <v>0</v>
      </c>
      <c r="H95" s="70">
        <f t="shared" si="9"/>
        <v>0</v>
      </c>
    </row>
    <row r="96" spans="1:8" s="3" customFormat="1" x14ac:dyDescent="0.25">
      <c r="A96" s="32">
        <v>3</v>
      </c>
      <c r="B96" s="72" t="s">
        <v>99</v>
      </c>
      <c r="C96" s="31"/>
      <c r="D96" s="32"/>
      <c r="E96" s="32"/>
      <c r="F96" s="32"/>
      <c r="G96" s="32"/>
      <c r="H96" s="32"/>
    </row>
    <row r="97" spans="1:8" s="3" customFormat="1" x14ac:dyDescent="0.25">
      <c r="A97" s="32"/>
      <c r="B97" s="32" t="s">
        <v>111</v>
      </c>
      <c r="C97" s="73">
        <v>-76.470507400000002</v>
      </c>
      <c r="D97" s="73">
        <v>-88.746197899999984</v>
      </c>
      <c r="E97" s="73">
        <v>-82.358469299999996</v>
      </c>
      <c r="F97" s="73">
        <v>-99.316125900000003</v>
      </c>
      <c r="G97" s="73">
        <v>-137.06125329999998</v>
      </c>
      <c r="H97" s="73">
        <v>-136.09873270000003</v>
      </c>
    </row>
    <row r="98" spans="1:8" s="3" customFormat="1" x14ac:dyDescent="0.25">
      <c r="A98" s="32"/>
      <c r="B98" s="32" t="s">
        <v>112</v>
      </c>
      <c r="C98" s="73">
        <v>0</v>
      </c>
      <c r="D98" s="73">
        <v>0</v>
      </c>
      <c r="E98" s="73">
        <v>0</v>
      </c>
      <c r="F98" s="73">
        <v>0</v>
      </c>
      <c r="G98" s="73">
        <v>0</v>
      </c>
      <c r="H98" s="73">
        <v>0</v>
      </c>
    </row>
    <row r="99" spans="1:8" s="3" customFormat="1" x14ac:dyDescent="0.25">
      <c r="A99" s="32"/>
      <c r="B99" s="32" t="s">
        <v>113</v>
      </c>
      <c r="C99" s="73">
        <v>0</v>
      </c>
      <c r="D99" s="73">
        <v>0</v>
      </c>
      <c r="E99" s="73">
        <v>0</v>
      </c>
      <c r="F99" s="73">
        <v>0</v>
      </c>
      <c r="G99" s="73">
        <v>0</v>
      </c>
      <c r="H99" s="73">
        <v>0</v>
      </c>
    </row>
    <row r="100" spans="1:8" s="3" customFormat="1" x14ac:dyDescent="0.25">
      <c r="A100" s="32"/>
      <c r="B100" s="32" t="s">
        <v>114</v>
      </c>
      <c r="C100" s="73">
        <v>-5.0958300000000003</v>
      </c>
      <c r="D100" s="73">
        <v>-2.1819500000000001</v>
      </c>
      <c r="E100" s="73">
        <v>-1.9113800000000001</v>
      </c>
      <c r="F100" s="73">
        <v>-0.93235000000000001</v>
      </c>
      <c r="G100" s="73">
        <v>-0.50024000000000002</v>
      </c>
      <c r="H100" s="73">
        <v>-1.7878783999999999</v>
      </c>
    </row>
    <row r="101" spans="1:8" s="3" customFormat="1" x14ac:dyDescent="0.25">
      <c r="A101" s="32"/>
      <c r="B101" s="74" t="s">
        <v>115</v>
      </c>
      <c r="C101" s="73">
        <v>-27.399480000000001</v>
      </c>
      <c r="D101" s="73">
        <v>-20.334980000000002</v>
      </c>
      <c r="E101" s="73">
        <v>-23.203469999999999</v>
      </c>
      <c r="F101" s="73">
        <v>-25.81195</v>
      </c>
      <c r="G101" s="73">
        <v>-20.578880000000002</v>
      </c>
      <c r="H101" s="73">
        <v>-18.43516</v>
      </c>
    </row>
    <row r="102" spans="1:8" s="3" customFormat="1" x14ac:dyDescent="0.25">
      <c r="A102" s="32"/>
      <c r="B102" s="74" t="s">
        <v>110</v>
      </c>
      <c r="C102" s="73">
        <v>0</v>
      </c>
      <c r="D102" s="73">
        <v>-78.739930000000001</v>
      </c>
      <c r="E102" s="73">
        <v>0</v>
      </c>
      <c r="F102" s="73">
        <v>0</v>
      </c>
      <c r="G102" s="73">
        <v>0</v>
      </c>
      <c r="H102" s="73">
        <v>0</v>
      </c>
    </row>
    <row r="103" spans="1:8" s="3" customFormat="1" x14ac:dyDescent="0.25">
      <c r="A103" s="32"/>
      <c r="B103" s="72" t="s">
        <v>106</v>
      </c>
      <c r="C103" s="41">
        <f t="shared" ref="C103:H103" si="10">+SUM(C97:C102)</f>
        <v>-108.96581740000001</v>
      </c>
      <c r="D103" s="41">
        <f t="shared" si="10"/>
        <v>-190.00305789999999</v>
      </c>
      <c r="E103" s="41">
        <f t="shared" si="10"/>
        <v>-107.47331929999999</v>
      </c>
      <c r="F103" s="41">
        <f t="shared" si="10"/>
        <v>-126.0604259</v>
      </c>
      <c r="G103" s="41">
        <f t="shared" si="10"/>
        <v>-158.14037329999996</v>
      </c>
      <c r="H103" s="41">
        <f t="shared" si="10"/>
        <v>-156.32177110000003</v>
      </c>
    </row>
    <row r="104" spans="1:8" s="3" customFormat="1" x14ac:dyDescent="0.25">
      <c r="A104" s="32"/>
      <c r="B104" s="32"/>
      <c r="C104" s="73">
        <f t="shared" ref="C104:H104" si="11">+C103-C77</f>
        <v>0</v>
      </c>
      <c r="D104" s="73">
        <f t="shared" si="11"/>
        <v>0</v>
      </c>
      <c r="E104" s="73">
        <f t="shared" si="11"/>
        <v>0</v>
      </c>
      <c r="F104" s="73">
        <f t="shared" si="11"/>
        <v>0</v>
      </c>
      <c r="G104" s="73">
        <f t="shared" si="11"/>
        <v>0</v>
      </c>
      <c r="H104" s="73">
        <f t="shared" si="11"/>
        <v>0</v>
      </c>
    </row>
  </sheetData>
  <mergeCells count="4">
    <mergeCell ref="A1:G1"/>
    <mergeCell ref="C3:G3"/>
    <mergeCell ref="C4:G4"/>
    <mergeCell ref="H41:H42"/>
  </mergeCells>
  <pageMargins left="0.5" right="0.5" top="0.5" bottom="0.5" header="0.5" footer="0.5"/>
  <pageSetup scale="59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5"/>
  <sheetViews>
    <sheetView topLeftCell="C59" workbookViewId="0">
      <selection activeCell="H78" sqref="H78:H81"/>
    </sheetView>
  </sheetViews>
  <sheetFormatPr defaultColWidth="9.140625" defaultRowHeight="15" x14ac:dyDescent="0.25"/>
  <cols>
    <col min="1" max="1" width="7.140625" style="3" customWidth="1"/>
    <col min="2" max="2" width="48" style="3" customWidth="1"/>
    <col min="3" max="3" width="14" style="2" customWidth="1"/>
    <col min="4" max="5" width="14.28515625" style="3" customWidth="1"/>
    <col min="6" max="6" width="13.7109375" style="3" customWidth="1"/>
    <col min="7" max="7" width="12.85546875" style="3" customWidth="1"/>
    <col min="8" max="8" width="12.28515625" style="3" customWidth="1"/>
    <col min="9" max="9" width="13.7109375" style="2" bestFit="1" customWidth="1"/>
    <col min="10" max="16384" width="9.140625" style="2"/>
  </cols>
  <sheetData>
    <row r="1" spans="1:9" x14ac:dyDescent="0.25">
      <c r="A1" s="42"/>
      <c r="B1" s="42"/>
      <c r="C1" s="42"/>
      <c r="D1" s="42"/>
      <c r="E1" s="42"/>
      <c r="F1" s="86" t="s">
        <v>116</v>
      </c>
      <c r="G1" s="86"/>
    </row>
    <row r="2" spans="1:9" x14ac:dyDescent="0.25">
      <c r="A2" s="86" t="s">
        <v>0</v>
      </c>
      <c r="B2" s="86"/>
      <c r="C2" s="86"/>
      <c r="D2" s="86"/>
      <c r="E2" s="86"/>
      <c r="F2" s="86"/>
      <c r="G2" s="86"/>
    </row>
    <row r="3" spans="1:9" x14ac:dyDescent="0.25">
      <c r="A3" s="42"/>
      <c r="B3" s="42"/>
      <c r="C3" s="42"/>
      <c r="D3" s="42"/>
      <c r="E3" s="42"/>
      <c r="F3" s="42"/>
      <c r="G3" s="42"/>
    </row>
    <row r="4" spans="1:9" x14ac:dyDescent="0.25">
      <c r="A4" s="42"/>
      <c r="B4" s="43" t="s">
        <v>1</v>
      </c>
      <c r="C4" s="88" t="s">
        <v>2</v>
      </c>
      <c r="D4" s="88"/>
      <c r="E4" s="88"/>
      <c r="F4" s="88"/>
      <c r="G4" s="88"/>
    </row>
    <row r="5" spans="1:9" x14ac:dyDescent="0.25">
      <c r="A5" s="42"/>
      <c r="B5" s="43" t="s">
        <v>3</v>
      </c>
      <c r="C5" s="88" t="s">
        <v>127</v>
      </c>
      <c r="D5" s="88"/>
      <c r="E5" s="88"/>
      <c r="F5" s="88"/>
      <c r="G5" s="88"/>
    </row>
    <row r="7" spans="1:9" ht="15.75" thickBot="1" x14ac:dyDescent="0.3">
      <c r="A7" s="45"/>
      <c r="B7" s="46"/>
      <c r="C7" s="46"/>
      <c r="F7" s="3" t="s">
        <v>4</v>
      </c>
    </row>
    <row r="8" spans="1:9" ht="29.25" customHeight="1" x14ac:dyDescent="0.25">
      <c r="A8" s="47" t="s">
        <v>5</v>
      </c>
      <c r="B8" s="48" t="s">
        <v>6</v>
      </c>
      <c r="C8" s="49" t="s">
        <v>7</v>
      </c>
      <c r="D8" s="49" t="s">
        <v>8</v>
      </c>
      <c r="E8" s="49" t="s">
        <v>9</v>
      </c>
      <c r="F8" s="49" t="s">
        <v>10</v>
      </c>
      <c r="G8" s="49" t="s">
        <v>11</v>
      </c>
      <c r="H8" s="49" t="s">
        <v>12</v>
      </c>
    </row>
    <row r="9" spans="1:9" s="3" customFormat="1" ht="15.75" x14ac:dyDescent="0.25">
      <c r="A9" s="50">
        <v>1</v>
      </c>
      <c r="B9" s="51" t="s">
        <v>13</v>
      </c>
      <c r="C9" s="52">
        <v>8093.3232489000002</v>
      </c>
      <c r="D9" s="52">
        <v>9791.1708151000003</v>
      </c>
      <c r="E9" s="52">
        <v>9045.8776725999996</v>
      </c>
      <c r="F9" s="52">
        <v>9940.6945954999974</v>
      </c>
      <c r="G9" s="52">
        <v>8069.7022005999997</v>
      </c>
      <c r="H9" s="52">
        <v>6360.5021510999986</v>
      </c>
    </row>
    <row r="10" spans="1:9" s="3" customFormat="1" ht="15.75" x14ac:dyDescent="0.25">
      <c r="A10" s="50">
        <v>2</v>
      </c>
      <c r="B10" s="51" t="s">
        <v>14</v>
      </c>
      <c r="C10" s="52">
        <v>5309.0650743999995</v>
      </c>
      <c r="D10" s="52">
        <v>5319.4215818000002</v>
      </c>
      <c r="E10" s="52">
        <v>6108.7690264999983</v>
      </c>
      <c r="F10" s="52">
        <v>7864.9670354000009</v>
      </c>
      <c r="G10" s="52">
        <v>6054.0462444999994</v>
      </c>
      <c r="H10" s="52">
        <v>7247.4961658999991</v>
      </c>
      <c r="I10" s="4"/>
    </row>
    <row r="11" spans="1:9" s="3" customFormat="1" ht="15.75" x14ac:dyDescent="0.25">
      <c r="A11" s="50">
        <v>3</v>
      </c>
      <c r="B11" s="51" t="s">
        <v>15</v>
      </c>
      <c r="C11" s="52">
        <v>783.12509999999997</v>
      </c>
      <c r="D11" s="52">
        <v>827.43283569999994</v>
      </c>
      <c r="E11" s="52">
        <v>827.09192599999994</v>
      </c>
      <c r="F11" s="52">
        <v>711.20185599999991</v>
      </c>
      <c r="G11" s="52">
        <v>680.27731000000006</v>
      </c>
      <c r="H11" s="52">
        <v>639.13450999999998</v>
      </c>
    </row>
    <row r="12" spans="1:9" s="3" customFormat="1" ht="15.75" x14ac:dyDescent="0.25">
      <c r="A12" s="50">
        <v>4</v>
      </c>
      <c r="B12" s="51" t="s">
        <v>16</v>
      </c>
      <c r="C12" s="52">
        <v>1784.3884584999998</v>
      </c>
      <c r="D12" s="52">
        <v>2043.9741446999999</v>
      </c>
      <c r="E12" s="52">
        <v>2218.707793</v>
      </c>
      <c r="F12" s="52">
        <v>2386.7820855999998</v>
      </c>
      <c r="G12" s="52">
        <v>2483.9104548999999</v>
      </c>
      <c r="H12" s="52">
        <v>2976.8016001999999</v>
      </c>
    </row>
    <row r="13" spans="1:9" s="3" customFormat="1" ht="15.75" x14ac:dyDescent="0.25">
      <c r="A13" s="50">
        <v>5</v>
      </c>
      <c r="B13" s="51" t="s">
        <v>17</v>
      </c>
      <c r="C13" s="52">
        <v>7804.0857299999998</v>
      </c>
      <c r="D13" s="53">
        <v>8780.1681100000005</v>
      </c>
      <c r="E13" s="53">
        <v>10126.0191</v>
      </c>
      <c r="F13" s="53">
        <v>10243.144442700001</v>
      </c>
      <c r="G13" s="53">
        <v>10067.49495</v>
      </c>
      <c r="H13" s="53">
        <v>10135.54479</v>
      </c>
    </row>
    <row r="14" spans="1:9" s="3" customFormat="1" ht="15.75" x14ac:dyDescent="0.25">
      <c r="A14" s="50">
        <v>6</v>
      </c>
      <c r="B14" s="51" t="s">
        <v>18</v>
      </c>
      <c r="C14" s="54"/>
      <c r="D14" s="54"/>
      <c r="E14" s="54"/>
      <c r="F14" s="54"/>
      <c r="G14" s="54"/>
      <c r="H14" s="54"/>
    </row>
    <row r="15" spans="1:9" s="3" customFormat="1" ht="15.75" x14ac:dyDescent="0.25">
      <c r="A15" s="55">
        <v>6.1</v>
      </c>
      <c r="B15" s="51" t="s">
        <v>19</v>
      </c>
      <c r="C15" s="52">
        <v>6.1959999999999997</v>
      </c>
      <c r="D15" s="52">
        <v>7.5564499999999999</v>
      </c>
      <c r="E15" s="52">
        <v>12.7925</v>
      </c>
      <c r="F15" s="52">
        <v>9.1074999999999999</v>
      </c>
      <c r="G15" s="52">
        <v>4.6652399999999998</v>
      </c>
      <c r="H15" s="52">
        <v>0</v>
      </c>
    </row>
    <row r="16" spans="1:9" s="3" customFormat="1" ht="15.75" x14ac:dyDescent="0.25">
      <c r="A16" s="55">
        <v>6.2</v>
      </c>
      <c r="B16" s="51" t="s">
        <v>20</v>
      </c>
      <c r="C16" s="52">
        <v>423.71087</v>
      </c>
      <c r="D16" s="52">
        <v>430.67356999999998</v>
      </c>
      <c r="E16" s="52">
        <v>455.21485000000001</v>
      </c>
      <c r="F16" s="52">
        <v>467.69920999999999</v>
      </c>
      <c r="G16" s="52">
        <v>748.69660999999996</v>
      </c>
      <c r="H16" s="52">
        <v>500.11099000000002</v>
      </c>
    </row>
    <row r="17" spans="1:9" s="3" customFormat="1" ht="15.75" x14ac:dyDescent="0.25">
      <c r="A17" s="55">
        <v>6.3</v>
      </c>
      <c r="B17" s="51" t="s">
        <v>21</v>
      </c>
      <c r="C17" s="52">
        <v>827.87433310000006</v>
      </c>
      <c r="D17" s="52">
        <v>893.6144743000001</v>
      </c>
      <c r="E17" s="52">
        <v>835.26541170000007</v>
      </c>
      <c r="F17" s="52">
        <v>778.3032222999999</v>
      </c>
      <c r="G17" s="52">
        <v>799.23485779999999</v>
      </c>
      <c r="H17" s="52">
        <v>739.12205979999999</v>
      </c>
    </row>
    <row r="18" spans="1:9" s="3" customFormat="1" ht="15.75" x14ac:dyDescent="0.25">
      <c r="A18" s="55">
        <v>6.4</v>
      </c>
      <c r="B18" s="51" t="s">
        <v>22</v>
      </c>
      <c r="C18" s="52">
        <v>140.1506435</v>
      </c>
      <c r="D18" s="52">
        <v>145.47003290000001</v>
      </c>
      <c r="E18" s="52">
        <v>119.59911369999999</v>
      </c>
      <c r="F18" s="52">
        <v>144.88957590000001</v>
      </c>
      <c r="G18" s="52">
        <v>154.50280530000001</v>
      </c>
      <c r="H18" s="52">
        <v>123.3330498</v>
      </c>
    </row>
    <row r="19" spans="1:9" s="3" customFormat="1" ht="15.75" x14ac:dyDescent="0.25">
      <c r="A19" s="55">
        <v>6.5</v>
      </c>
      <c r="B19" s="51" t="s">
        <v>23</v>
      </c>
      <c r="C19" s="52">
        <v>37.763640000000002</v>
      </c>
      <c r="D19" s="52">
        <v>35.534705899999999</v>
      </c>
      <c r="E19" s="52">
        <v>53.581295999999995</v>
      </c>
      <c r="F19" s="52">
        <v>26.971606000000001</v>
      </c>
      <c r="G19" s="52">
        <v>47.204610000000002</v>
      </c>
      <c r="H19" s="52">
        <v>44.134929999999997</v>
      </c>
    </row>
    <row r="20" spans="1:9" s="3" customFormat="1" ht="15.75" x14ac:dyDescent="0.25">
      <c r="A20" s="55">
        <v>6.6</v>
      </c>
      <c r="B20" s="51" t="s">
        <v>24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</row>
    <row r="21" spans="1:9" s="3" customFormat="1" ht="15.75" x14ac:dyDescent="0.25">
      <c r="A21" s="55">
        <v>6.7</v>
      </c>
      <c r="B21" s="51" t="s">
        <v>25</v>
      </c>
      <c r="C21" s="52">
        <v>0</v>
      </c>
      <c r="D21" s="52">
        <v>0</v>
      </c>
      <c r="E21" s="52">
        <v>0</v>
      </c>
      <c r="F21" s="52">
        <v>0</v>
      </c>
      <c r="G21" s="52">
        <v>0</v>
      </c>
      <c r="H21" s="52">
        <v>0</v>
      </c>
    </row>
    <row r="22" spans="1:9" s="3" customFormat="1" ht="15.75" x14ac:dyDescent="0.25">
      <c r="A22" s="55">
        <v>6.8</v>
      </c>
      <c r="B22" s="51" t="s">
        <v>26</v>
      </c>
      <c r="C22" s="52">
        <v>34.063000099999996</v>
      </c>
      <c r="D22" s="52">
        <v>34.006627200000004</v>
      </c>
      <c r="E22" s="52">
        <v>55.370630800000001</v>
      </c>
      <c r="F22" s="52">
        <v>73.478463300000001</v>
      </c>
      <c r="G22" s="52">
        <v>83.390148400000001</v>
      </c>
      <c r="H22" s="52">
        <v>106.01289509999999</v>
      </c>
    </row>
    <row r="23" spans="1:9" s="3" customFormat="1" ht="15.75" x14ac:dyDescent="0.25">
      <c r="A23" s="55">
        <v>6.9</v>
      </c>
      <c r="B23" s="51" t="s">
        <v>27</v>
      </c>
      <c r="C23" s="52">
        <v>104</v>
      </c>
      <c r="D23" s="52">
        <v>114.4</v>
      </c>
      <c r="E23" s="52">
        <v>114.4</v>
      </c>
      <c r="F23" s="52">
        <v>114.4</v>
      </c>
      <c r="G23" s="52">
        <v>114.4</v>
      </c>
      <c r="H23" s="52">
        <v>113.49556</v>
      </c>
    </row>
    <row r="24" spans="1:9" s="3" customFormat="1" ht="15.75" x14ac:dyDescent="0.25">
      <c r="A24" s="55"/>
      <c r="B24" s="51" t="s">
        <v>28</v>
      </c>
      <c r="C24" s="56">
        <f t="shared" ref="C24:H24" si="0">+SUM(C15:C23)</f>
        <v>1573.7584866999998</v>
      </c>
      <c r="D24" s="56">
        <f t="shared" si="0"/>
        <v>1661.2558603</v>
      </c>
      <c r="E24" s="56">
        <f t="shared" si="0"/>
        <v>1646.2238022000004</v>
      </c>
      <c r="F24" s="56">
        <f t="shared" si="0"/>
        <v>1614.8495774999999</v>
      </c>
      <c r="G24" s="56">
        <f t="shared" si="0"/>
        <v>1952.0942715000001</v>
      </c>
      <c r="H24" s="56">
        <f t="shared" si="0"/>
        <v>1626.2094847000001</v>
      </c>
      <c r="I24" s="4"/>
    </row>
    <row r="25" spans="1:9" s="3" customFormat="1" ht="15.75" x14ac:dyDescent="0.25">
      <c r="A25" s="55">
        <v>7</v>
      </c>
      <c r="B25" s="51" t="s">
        <v>29</v>
      </c>
      <c r="C25" s="54"/>
      <c r="D25" s="54"/>
      <c r="E25" s="54"/>
      <c r="F25" s="54"/>
      <c r="G25" s="54"/>
      <c r="H25" s="54"/>
      <c r="I25" s="4"/>
    </row>
    <row r="26" spans="1:9" s="3" customFormat="1" ht="15.75" x14ac:dyDescent="0.25">
      <c r="A26" s="55" t="s">
        <v>30</v>
      </c>
      <c r="B26" s="51" t="s">
        <v>31</v>
      </c>
      <c r="C26" s="52">
        <v>15685.266963500002</v>
      </c>
      <c r="D26" s="52">
        <v>15299.669754099998</v>
      </c>
      <c r="E26" s="52">
        <v>15247.073602799999</v>
      </c>
      <c r="F26" s="52">
        <v>14524.725431499999</v>
      </c>
      <c r="G26" s="52">
        <v>16406.319490700003</v>
      </c>
      <c r="H26" s="52">
        <v>19002.804085799999</v>
      </c>
      <c r="I26" s="4"/>
    </row>
    <row r="27" spans="1:9" s="3" customFormat="1" ht="15.75" x14ac:dyDescent="0.25">
      <c r="A27" s="55" t="s">
        <v>32</v>
      </c>
      <c r="B27" s="51" t="s">
        <v>33</v>
      </c>
      <c r="C27" s="52">
        <v>95.763180000000006</v>
      </c>
      <c r="D27" s="52">
        <v>4394.7120087000003</v>
      </c>
      <c r="E27" s="52">
        <v>1391.8431267000001</v>
      </c>
      <c r="F27" s="52">
        <v>1401.19506</v>
      </c>
      <c r="G27" s="52">
        <v>1341.5248151999999</v>
      </c>
      <c r="H27" s="52">
        <v>871.57135389999996</v>
      </c>
      <c r="I27" s="4"/>
    </row>
    <row r="28" spans="1:9" s="3" customFormat="1" ht="15.75" x14ac:dyDescent="0.25">
      <c r="A28" s="55" t="s">
        <v>34</v>
      </c>
      <c r="B28" s="51" t="s">
        <v>35</v>
      </c>
      <c r="C28" s="52">
        <v>767.15931090000004</v>
      </c>
      <c r="D28" s="52">
        <v>289.45743640000001</v>
      </c>
      <c r="E28" s="52">
        <v>-112.6971906</v>
      </c>
      <c r="F28" s="52">
        <v>-56.729354999999998</v>
      </c>
      <c r="G28" s="52">
        <v>3438.9260786</v>
      </c>
      <c r="H28" s="52">
        <v>863.14785159999997</v>
      </c>
      <c r="I28" s="4"/>
    </row>
    <row r="29" spans="1:9" s="3" customFormat="1" ht="15.75" x14ac:dyDescent="0.25">
      <c r="A29" s="55" t="s">
        <v>36</v>
      </c>
      <c r="B29" s="51" t="s">
        <v>37</v>
      </c>
      <c r="C29" s="52">
        <v>1250.7326507</v>
      </c>
      <c r="D29" s="52">
        <v>1376.4337546000002</v>
      </c>
      <c r="E29" s="52">
        <v>1316.3337399</v>
      </c>
      <c r="F29" s="52">
        <v>1307.6302069000001</v>
      </c>
      <c r="G29" s="52">
        <v>1343.1849071000001</v>
      </c>
      <c r="H29" s="52">
        <v>1247.9953006000001</v>
      </c>
      <c r="I29" s="4"/>
    </row>
    <row r="30" spans="1:9" s="3" customFormat="1" ht="15.75" x14ac:dyDescent="0.25">
      <c r="A30" s="55" t="s">
        <v>38</v>
      </c>
      <c r="B30" s="51" t="s">
        <v>39</v>
      </c>
      <c r="C30" s="52">
        <v>1779.7336152</v>
      </c>
      <c r="D30" s="52">
        <v>1753.9499788000001</v>
      </c>
      <c r="E30" s="52">
        <v>1701.9956427000002</v>
      </c>
      <c r="F30" s="52">
        <v>1895.7241055000002</v>
      </c>
      <c r="G30" s="52">
        <v>2366.2950483</v>
      </c>
      <c r="H30" s="52">
        <v>1718.1806892</v>
      </c>
      <c r="I30" s="4"/>
    </row>
    <row r="31" spans="1:9" s="3" customFormat="1" ht="15.75" x14ac:dyDescent="0.25">
      <c r="A31" s="55"/>
      <c r="B31" s="51"/>
      <c r="C31" s="52"/>
      <c r="D31" s="52"/>
      <c r="E31" s="52"/>
      <c r="F31" s="52"/>
      <c r="G31" s="52"/>
      <c r="H31" s="52"/>
      <c r="I31" s="4"/>
    </row>
    <row r="32" spans="1:9" s="3" customFormat="1" ht="15.75" x14ac:dyDescent="0.25">
      <c r="A32" s="55">
        <v>7.2</v>
      </c>
      <c r="B32" s="51" t="s">
        <v>40</v>
      </c>
      <c r="C32" s="52"/>
      <c r="D32" s="52"/>
      <c r="E32" s="52"/>
      <c r="F32" s="52"/>
      <c r="G32" s="52"/>
      <c r="H32" s="52"/>
      <c r="I32" s="4"/>
    </row>
    <row r="33" spans="1:9" s="3" customFormat="1" ht="15.75" x14ac:dyDescent="0.25">
      <c r="A33" s="55" t="s">
        <v>41</v>
      </c>
      <c r="B33" s="51" t="s">
        <v>42</v>
      </c>
      <c r="C33" s="52">
        <v>22.745930000000001</v>
      </c>
      <c r="D33" s="52">
        <v>25.52675</v>
      </c>
      <c r="E33" s="52">
        <v>61.898339999999997</v>
      </c>
      <c r="F33" s="52">
        <v>53.196452000000001</v>
      </c>
      <c r="G33" s="52">
        <v>0</v>
      </c>
      <c r="H33" s="52">
        <v>5.944E-2</v>
      </c>
      <c r="I33" s="4"/>
    </row>
    <row r="34" spans="1:9" s="3" customFormat="1" ht="15.75" x14ac:dyDescent="0.25">
      <c r="A34" s="55" t="s">
        <v>43</v>
      </c>
      <c r="B34" s="51" t="s">
        <v>44</v>
      </c>
      <c r="C34" s="52">
        <v>902.75112010000009</v>
      </c>
      <c r="D34" s="52">
        <v>947.63340310000001</v>
      </c>
      <c r="E34" s="52">
        <v>1039.4097419</v>
      </c>
      <c r="F34" s="52">
        <v>1308.3501630999999</v>
      </c>
      <c r="G34" s="52">
        <v>885.30558269999995</v>
      </c>
      <c r="H34" s="52">
        <v>1057.3471370999998</v>
      </c>
    </row>
    <row r="35" spans="1:9" s="3" customFormat="1" ht="15.75" x14ac:dyDescent="0.25">
      <c r="A35" s="55" t="s">
        <v>45</v>
      </c>
      <c r="B35" s="51" t="s">
        <v>46</v>
      </c>
      <c r="C35" s="52">
        <v>118.554191</v>
      </c>
      <c r="D35" s="52">
        <v>327.62947000000003</v>
      </c>
      <c r="E35" s="52">
        <v>298.22585170000002</v>
      </c>
      <c r="F35" s="52">
        <v>290.7122746</v>
      </c>
      <c r="G35" s="52">
        <v>353.54568999999998</v>
      </c>
      <c r="H35" s="52">
        <v>216.3868611</v>
      </c>
    </row>
    <row r="36" spans="1:9" s="3" customFormat="1" ht="15.75" x14ac:dyDescent="0.25">
      <c r="A36" s="55" t="s">
        <v>47</v>
      </c>
      <c r="B36" s="51" t="s">
        <v>48</v>
      </c>
      <c r="C36" s="52">
        <v>122.4690772</v>
      </c>
      <c r="D36" s="52">
        <v>180.48532520000001</v>
      </c>
      <c r="E36" s="52">
        <v>179.6749691</v>
      </c>
      <c r="F36" s="52">
        <v>242.3026471</v>
      </c>
      <c r="G36" s="52">
        <v>236.99215600000002</v>
      </c>
      <c r="H36" s="52">
        <v>248.28408440000001</v>
      </c>
    </row>
    <row r="37" spans="1:9" s="3" customFormat="1" ht="15.75" x14ac:dyDescent="0.25">
      <c r="A37" s="55" t="s">
        <v>49</v>
      </c>
      <c r="B37" s="51" t="s">
        <v>50</v>
      </c>
      <c r="C37" s="52">
        <v>297.00870709999998</v>
      </c>
      <c r="D37" s="52">
        <v>365.67107159999995</v>
      </c>
      <c r="E37" s="52">
        <v>365.2187586</v>
      </c>
      <c r="F37" s="52">
        <v>358.30536280000001</v>
      </c>
      <c r="G37" s="52">
        <v>541.94072349999999</v>
      </c>
      <c r="H37" s="52">
        <v>334.45026300000001</v>
      </c>
    </row>
    <row r="38" spans="1:9" s="3" customFormat="1" ht="15.75" x14ac:dyDescent="0.25">
      <c r="A38" s="55"/>
      <c r="B38" s="51" t="s">
        <v>51</v>
      </c>
      <c r="C38" s="52">
        <f t="shared" ref="C38:H38" si="1">C33+C34+C35+C36+C37</f>
        <v>1463.5290254000001</v>
      </c>
      <c r="D38" s="52">
        <f t="shared" si="1"/>
        <v>1846.9460199</v>
      </c>
      <c r="E38" s="52">
        <f t="shared" si="1"/>
        <v>1944.4276613</v>
      </c>
      <c r="F38" s="52">
        <f t="shared" si="1"/>
        <v>2252.8668995999997</v>
      </c>
      <c r="G38" s="52">
        <f t="shared" si="1"/>
        <v>2017.7841521999999</v>
      </c>
      <c r="H38" s="52">
        <f t="shared" si="1"/>
        <v>1856.5277855999998</v>
      </c>
    </row>
    <row r="39" spans="1:9" s="3" customFormat="1" ht="15.75" x14ac:dyDescent="0.25">
      <c r="A39" s="55"/>
      <c r="B39" s="51"/>
      <c r="C39" s="57"/>
      <c r="D39" s="57"/>
      <c r="E39" s="57"/>
      <c r="F39" s="57"/>
      <c r="G39" s="57"/>
      <c r="H39" s="57"/>
    </row>
    <row r="40" spans="1:9" s="3" customFormat="1" ht="15.75" x14ac:dyDescent="0.25">
      <c r="A40" s="55">
        <v>7.3</v>
      </c>
      <c r="B40" s="51" t="s">
        <v>52</v>
      </c>
      <c r="C40" s="52">
        <v>705.19685620000007</v>
      </c>
      <c r="D40" s="52">
        <v>727.55154120000009</v>
      </c>
      <c r="E40" s="52">
        <v>337.55235950000002</v>
      </c>
      <c r="F40" s="52">
        <v>304.25034319999997</v>
      </c>
      <c r="G40" s="52">
        <v>-0.40711849999999999</v>
      </c>
      <c r="H40" s="52">
        <v>-0.1032622</v>
      </c>
    </row>
    <row r="41" spans="1:9" s="3" customFormat="1" ht="15.75" x14ac:dyDescent="0.25">
      <c r="A41" s="55">
        <v>7.4</v>
      </c>
      <c r="B41" s="51" t="s">
        <v>53</v>
      </c>
      <c r="C41" s="52">
        <v>0</v>
      </c>
      <c r="D41" s="52">
        <v>0</v>
      </c>
      <c r="E41" s="52">
        <v>451.86268479999995</v>
      </c>
      <c r="F41" s="52">
        <v>1.4834579999999999</v>
      </c>
      <c r="G41" s="52">
        <v>0</v>
      </c>
      <c r="H41" s="52">
        <v>0</v>
      </c>
    </row>
    <row r="42" spans="1:9" s="3" customFormat="1" ht="15.75" x14ac:dyDescent="0.25">
      <c r="A42" s="55">
        <v>7.5</v>
      </c>
      <c r="B42" s="51" t="s">
        <v>54</v>
      </c>
      <c r="C42" s="52">
        <v>606.87781530000007</v>
      </c>
      <c r="D42" s="52">
        <v>567.32501689999992</v>
      </c>
      <c r="E42" s="52">
        <v>868.05697529999998</v>
      </c>
      <c r="F42" s="52">
        <v>547.56978930000002</v>
      </c>
      <c r="G42" s="52">
        <v>490.01996140000006</v>
      </c>
      <c r="H42" s="92">
        <v>2640.9208856999999</v>
      </c>
    </row>
    <row r="43" spans="1:9" s="3" customFormat="1" ht="15.75" x14ac:dyDescent="0.25">
      <c r="A43" s="55">
        <v>7.6</v>
      </c>
      <c r="B43" s="51" t="s">
        <v>55</v>
      </c>
      <c r="C43" s="52">
        <v>691.20929769999998</v>
      </c>
      <c r="D43" s="52">
        <v>436.51426240000012</v>
      </c>
      <c r="E43" s="52">
        <v>746.9139246000002</v>
      </c>
      <c r="F43" s="52">
        <v>929.68763509999997</v>
      </c>
      <c r="G43" s="52">
        <v>1258.8725843</v>
      </c>
      <c r="H43" s="93"/>
    </row>
    <row r="44" spans="1:9" s="3" customFormat="1" ht="15.75" x14ac:dyDescent="0.25">
      <c r="A44" s="50"/>
      <c r="B44" s="51" t="s">
        <v>56</v>
      </c>
      <c r="C44" s="56">
        <f t="shared" ref="C44:H44" si="2">C26+C38+C40+C41+C42+C43+C27+C28+C29+C30</f>
        <v>23045.468714899998</v>
      </c>
      <c r="D44" s="56">
        <f t="shared" si="2"/>
        <v>26692.559772999994</v>
      </c>
      <c r="E44" s="56">
        <f t="shared" si="2"/>
        <v>23893.362527000001</v>
      </c>
      <c r="F44" s="56">
        <f t="shared" si="2"/>
        <v>23108.403574100004</v>
      </c>
      <c r="G44" s="56">
        <f t="shared" si="2"/>
        <v>28662.519919300001</v>
      </c>
      <c r="H44" s="56">
        <f t="shared" si="2"/>
        <v>28201.044690199997</v>
      </c>
      <c r="I44" s="4"/>
    </row>
    <row r="45" spans="1:9" s="3" customFormat="1" ht="15.75" x14ac:dyDescent="0.25">
      <c r="A45" s="50">
        <v>8</v>
      </c>
      <c r="B45" s="51" t="s">
        <v>57</v>
      </c>
      <c r="C45" s="52">
        <v>0.43373669999999998</v>
      </c>
      <c r="D45" s="52">
        <v>1.3077920000000001</v>
      </c>
      <c r="E45" s="52">
        <v>0</v>
      </c>
      <c r="F45" s="52">
        <v>0</v>
      </c>
      <c r="G45" s="52">
        <v>0</v>
      </c>
      <c r="H45" s="52">
        <v>0</v>
      </c>
    </row>
    <row r="46" spans="1:9" s="3" customFormat="1" ht="15.75" x14ac:dyDescent="0.25">
      <c r="A46" s="50">
        <v>9</v>
      </c>
      <c r="B46" s="51" t="s">
        <v>58</v>
      </c>
      <c r="C46" s="52">
        <v>83.369367100000005</v>
      </c>
      <c r="D46" s="52">
        <v>104.1415275</v>
      </c>
      <c r="E46" s="52">
        <v>200.84808600000002</v>
      </c>
      <c r="F46" s="52">
        <v>381.71015790000001</v>
      </c>
      <c r="G46" s="52">
        <v>162.81014200000001</v>
      </c>
      <c r="H46" s="52">
        <v>702.85584569999992</v>
      </c>
    </row>
    <row r="47" spans="1:9" s="3" customFormat="1" ht="15.75" x14ac:dyDescent="0.25">
      <c r="A47" s="50">
        <v>10</v>
      </c>
      <c r="B47" s="51" t="s">
        <v>59</v>
      </c>
      <c r="C47" s="52">
        <v>0</v>
      </c>
      <c r="D47" s="52">
        <v>-3.3334975</v>
      </c>
      <c r="E47" s="52">
        <v>-8.5362495999999997</v>
      </c>
      <c r="F47" s="52">
        <v>10.630649999999999</v>
      </c>
      <c r="G47" s="52">
        <v>0</v>
      </c>
      <c r="H47" s="52">
        <v>0</v>
      </c>
    </row>
    <row r="48" spans="1:9" s="3" customFormat="1" ht="15.75" x14ac:dyDescent="0.25">
      <c r="A48" s="50">
        <v>11</v>
      </c>
      <c r="B48" s="51" t="s">
        <v>60</v>
      </c>
      <c r="C48" s="52">
        <v>6690.9853611999997</v>
      </c>
      <c r="D48" s="52">
        <v>6756.6784430999996</v>
      </c>
      <c r="E48" s="52">
        <v>7191.5471826000003</v>
      </c>
      <c r="F48" s="52">
        <v>7402.8300675999999</v>
      </c>
      <c r="G48" s="52">
        <v>7567.8476712000001</v>
      </c>
      <c r="H48" s="52">
        <v>7527.7150328999996</v>
      </c>
    </row>
    <row r="49" spans="1:8" s="3" customFormat="1" ht="15.75" x14ac:dyDescent="0.25">
      <c r="A49" s="50">
        <v>12</v>
      </c>
      <c r="B49" s="51" t="s">
        <v>61</v>
      </c>
      <c r="C49" s="54"/>
      <c r="D49" s="58"/>
      <c r="E49" s="54"/>
      <c r="F49" s="54"/>
      <c r="G49" s="54"/>
      <c r="H49" s="54"/>
    </row>
    <row r="50" spans="1:8" ht="15.75" x14ac:dyDescent="0.25">
      <c r="A50" s="55">
        <v>12.1</v>
      </c>
      <c r="B50" s="51" t="s">
        <v>62</v>
      </c>
      <c r="C50" s="52">
        <v>489.77573139999998</v>
      </c>
      <c r="D50" s="52">
        <v>510.95636119999995</v>
      </c>
      <c r="E50" s="52">
        <v>526.09280000000001</v>
      </c>
      <c r="F50" s="52">
        <v>528.79857000000004</v>
      </c>
      <c r="G50" s="52">
        <v>813.48803999999996</v>
      </c>
      <c r="H50" s="52">
        <v>1144.7226143</v>
      </c>
    </row>
    <row r="51" spans="1:8" ht="15.75" x14ac:dyDescent="0.25">
      <c r="A51" s="55">
        <v>12.2</v>
      </c>
      <c r="B51" s="51" t="s">
        <v>63</v>
      </c>
      <c r="C51" s="52">
        <v>76.430729999999997</v>
      </c>
      <c r="D51" s="52">
        <v>76.991330000000005</v>
      </c>
      <c r="E51" s="52">
        <v>72.471050000000005</v>
      </c>
      <c r="F51" s="52">
        <v>66.459440000000001</v>
      </c>
      <c r="G51" s="52">
        <v>77.202489999999997</v>
      </c>
      <c r="H51" s="52">
        <v>18.988140000000001</v>
      </c>
    </row>
    <row r="52" spans="1:8" ht="15.75" x14ac:dyDescent="0.25">
      <c r="A52" s="55">
        <v>12.3</v>
      </c>
      <c r="B52" s="51" t="s">
        <v>64</v>
      </c>
      <c r="C52" s="52">
        <v>188.91870329999998</v>
      </c>
      <c r="D52" s="52">
        <v>79.393375000000006</v>
      </c>
      <c r="E52" s="52">
        <v>86.482320000000001</v>
      </c>
      <c r="F52" s="52">
        <v>172.80833199999998</v>
      </c>
      <c r="G52" s="52">
        <v>134.4101848</v>
      </c>
      <c r="H52" s="52">
        <v>140.97926039999999</v>
      </c>
    </row>
    <row r="53" spans="1:8" ht="15.75" x14ac:dyDescent="0.25">
      <c r="A53" s="55">
        <v>12.4</v>
      </c>
      <c r="B53" s="51" t="s">
        <v>65</v>
      </c>
      <c r="C53" s="52">
        <v>98.893919999999994</v>
      </c>
      <c r="D53" s="52">
        <v>70.382014499999997</v>
      </c>
      <c r="E53" s="52">
        <v>72.139759999999995</v>
      </c>
      <c r="F53" s="52">
        <v>54.953613600000004</v>
      </c>
      <c r="G53" s="52">
        <v>84.477053000000012</v>
      </c>
      <c r="H53" s="52">
        <v>63.815463499999993</v>
      </c>
    </row>
    <row r="54" spans="1:8" ht="15.75" x14ac:dyDescent="0.25">
      <c r="A54" s="55">
        <v>12.5</v>
      </c>
      <c r="B54" s="51" t="s">
        <v>66</v>
      </c>
      <c r="C54" s="52">
        <v>59.618739599999998</v>
      </c>
      <c r="D54" s="52">
        <v>61.0747158</v>
      </c>
      <c r="E54" s="52">
        <v>70.431544200000005</v>
      </c>
      <c r="F54" s="52">
        <v>72.659679999999994</v>
      </c>
      <c r="G54" s="52">
        <v>80.480907699999989</v>
      </c>
      <c r="H54" s="52">
        <v>88.485140000000001</v>
      </c>
    </row>
    <row r="55" spans="1:8" s="3" customFormat="1" ht="15.75" x14ac:dyDescent="0.25">
      <c r="A55" s="55">
        <v>12.6</v>
      </c>
      <c r="B55" s="51" t="s">
        <v>67</v>
      </c>
      <c r="C55" s="52">
        <v>20.396000000000001</v>
      </c>
      <c r="D55" s="52">
        <v>27.072019999999998</v>
      </c>
      <c r="E55" s="52">
        <v>237.17367999999999</v>
      </c>
      <c r="F55" s="52">
        <v>48.070219999999999</v>
      </c>
      <c r="G55" s="52">
        <v>77.129869999999997</v>
      </c>
      <c r="H55" s="52">
        <v>87.734380000000002</v>
      </c>
    </row>
    <row r="56" spans="1:8" s="3" customFormat="1" ht="15.75" x14ac:dyDescent="0.25">
      <c r="A56" s="55">
        <v>12.7</v>
      </c>
      <c r="B56" s="51" t="s">
        <v>68</v>
      </c>
      <c r="C56" s="52">
        <v>768.21978079999997</v>
      </c>
      <c r="D56" s="52">
        <v>986.97752219999995</v>
      </c>
      <c r="E56" s="52">
        <v>457.75999389999998</v>
      </c>
      <c r="F56" s="52">
        <v>2701.1715762999997</v>
      </c>
      <c r="G56" s="52">
        <v>1854.9298505000002</v>
      </c>
      <c r="H56" s="52">
        <v>1214.9385002000001</v>
      </c>
    </row>
    <row r="57" spans="1:8" ht="15.75" x14ac:dyDescent="0.25">
      <c r="A57" s="55">
        <v>12.8</v>
      </c>
      <c r="B57" s="51" t="s">
        <v>69</v>
      </c>
      <c r="C57" s="52">
        <v>42.755775999999997</v>
      </c>
      <c r="D57" s="52">
        <v>1.593</v>
      </c>
      <c r="E57" s="52">
        <v>3.3269768999999996</v>
      </c>
      <c r="F57" s="52">
        <v>-2.7468669999999924</v>
      </c>
      <c r="G57" s="52">
        <v>-5.1732483000000009</v>
      </c>
      <c r="H57" s="52">
        <v>-1.6550603000000026</v>
      </c>
    </row>
    <row r="58" spans="1:8" ht="15.75" x14ac:dyDescent="0.25">
      <c r="A58" s="55">
        <v>12.9</v>
      </c>
      <c r="B58" s="51" t="s">
        <v>70</v>
      </c>
      <c r="C58" s="52">
        <v>2.1024500000000002</v>
      </c>
      <c r="D58" s="52">
        <v>1.54078</v>
      </c>
      <c r="E58" s="52">
        <v>2.9537900000000001</v>
      </c>
      <c r="F58" s="52">
        <v>3.04115</v>
      </c>
      <c r="G58" s="52">
        <v>2.1297100000000002</v>
      </c>
      <c r="H58" s="52">
        <v>1.1218699999999999</v>
      </c>
    </row>
    <row r="59" spans="1:8" ht="15.75" x14ac:dyDescent="0.25">
      <c r="A59" s="59">
        <v>12.1</v>
      </c>
      <c r="B59" s="51" t="s">
        <v>71</v>
      </c>
      <c r="C59" s="52">
        <v>89.358622200000013</v>
      </c>
      <c r="D59" s="52">
        <v>67.037764600000003</v>
      </c>
      <c r="E59" s="52">
        <v>41.797338499999995</v>
      </c>
      <c r="F59" s="52">
        <v>42.846262400000001</v>
      </c>
      <c r="G59" s="52">
        <v>61.317199499999994</v>
      </c>
      <c r="H59" s="52">
        <v>37.151205499999996</v>
      </c>
    </row>
    <row r="60" spans="1:8" ht="15.75" x14ac:dyDescent="0.25">
      <c r="A60" s="59">
        <v>12.11</v>
      </c>
      <c r="B60" s="51" t="s">
        <v>72</v>
      </c>
      <c r="C60" s="52">
        <v>39.004729999999995</v>
      </c>
      <c r="D60" s="52">
        <v>32.253542399999986</v>
      </c>
      <c r="E60" s="52">
        <v>21.121089999999981</v>
      </c>
      <c r="F60" s="52">
        <v>13.676218800000015</v>
      </c>
      <c r="G60" s="52">
        <v>49.842330000000004</v>
      </c>
      <c r="H60" s="52">
        <v>27.933610000000002</v>
      </c>
    </row>
    <row r="61" spans="1:8" ht="15.75" x14ac:dyDescent="0.25">
      <c r="A61" s="59">
        <v>12.12</v>
      </c>
      <c r="B61" s="51" t="s">
        <v>73</v>
      </c>
      <c r="C61" s="52">
        <v>34.661636999999999</v>
      </c>
      <c r="D61" s="52">
        <v>60.4785088</v>
      </c>
      <c r="E61" s="52">
        <v>70.583393799999996</v>
      </c>
      <c r="F61" s="52">
        <v>59.285719699999994</v>
      </c>
      <c r="G61" s="52">
        <v>49.044901299999999</v>
      </c>
      <c r="H61" s="52">
        <v>8.8385572999999997</v>
      </c>
    </row>
    <row r="62" spans="1:8" ht="15.75" x14ac:dyDescent="0.25">
      <c r="A62" s="59">
        <v>12.13</v>
      </c>
      <c r="B62" s="51" t="s">
        <v>74</v>
      </c>
      <c r="C62" s="52">
        <v>61.794105099999996</v>
      </c>
      <c r="D62" s="52">
        <v>37.592092200000003</v>
      </c>
      <c r="E62" s="52">
        <v>47.276044500000005</v>
      </c>
      <c r="F62" s="52">
        <v>47.763939499999999</v>
      </c>
      <c r="G62" s="52">
        <v>65.374209899999997</v>
      </c>
      <c r="H62" s="52">
        <v>39.442074300000002</v>
      </c>
    </row>
    <row r="63" spans="1:8" ht="15.75" x14ac:dyDescent="0.25">
      <c r="A63" s="59">
        <v>12.14</v>
      </c>
      <c r="B63" s="51" t="s">
        <v>75</v>
      </c>
      <c r="C63" s="52">
        <v>573.03400930000009</v>
      </c>
      <c r="D63" s="52">
        <v>1082.1141761000001</v>
      </c>
      <c r="E63" s="52">
        <v>1045.6491199999998</v>
      </c>
      <c r="F63" s="52">
        <v>466.59558069999986</v>
      </c>
      <c r="G63" s="52">
        <v>553.23812780000014</v>
      </c>
      <c r="H63" s="52">
        <v>802.40701710000008</v>
      </c>
    </row>
    <row r="64" spans="1:8" ht="15.75" x14ac:dyDescent="0.25">
      <c r="A64" s="59"/>
      <c r="B64" s="51" t="s">
        <v>76</v>
      </c>
      <c r="C64" s="52"/>
      <c r="D64" s="52"/>
      <c r="E64" s="52"/>
      <c r="F64" s="52"/>
      <c r="G64" s="52"/>
      <c r="H64" s="52"/>
    </row>
    <row r="65" spans="1:8" ht="15.75" x14ac:dyDescent="0.25">
      <c r="A65" s="59" t="s">
        <v>77</v>
      </c>
      <c r="B65" s="60" t="s">
        <v>78</v>
      </c>
      <c r="C65" s="52">
        <v>210.8978371</v>
      </c>
      <c r="D65" s="52">
        <v>191.38666570000001</v>
      </c>
      <c r="E65" s="52">
        <v>206.6251743</v>
      </c>
      <c r="F65" s="52">
        <v>216.32084739999999</v>
      </c>
      <c r="G65" s="52">
        <v>200.6417261</v>
      </c>
      <c r="H65" s="52">
        <v>225.5112043</v>
      </c>
    </row>
    <row r="66" spans="1:8" ht="15.75" x14ac:dyDescent="0.25">
      <c r="A66" s="59" t="s">
        <v>79</v>
      </c>
      <c r="B66" s="60" t="s">
        <v>80</v>
      </c>
      <c r="C66" s="52">
        <v>230.94459000000001</v>
      </c>
      <c r="D66" s="52">
        <v>637.09001999999998</v>
      </c>
      <c r="E66" s="52">
        <v>156.99437</v>
      </c>
      <c r="F66" s="52">
        <v>11.213290000000001</v>
      </c>
      <c r="G66" s="52">
        <v>78.368780000000001</v>
      </c>
      <c r="H66" s="52">
        <v>64.40701</v>
      </c>
    </row>
    <row r="67" spans="1:8" ht="15.75" x14ac:dyDescent="0.25">
      <c r="A67" s="59" t="s">
        <v>81</v>
      </c>
      <c r="B67" s="60" t="s">
        <v>82</v>
      </c>
      <c r="C67" s="52">
        <v>32.421939999999999</v>
      </c>
      <c r="D67" s="52">
        <v>42.41845</v>
      </c>
      <c r="E67" s="52">
        <v>17.462540000000001</v>
      </c>
      <c r="F67" s="52">
        <v>26.695519999999998</v>
      </c>
      <c r="G67" s="52">
        <v>167.53022000000001</v>
      </c>
      <c r="H67" s="52">
        <v>82.307936999999995</v>
      </c>
    </row>
    <row r="68" spans="1:8" ht="15.75" x14ac:dyDescent="0.25">
      <c r="A68" s="59" t="s">
        <v>83</v>
      </c>
      <c r="B68" s="60" t="s">
        <v>84</v>
      </c>
      <c r="C68" s="52">
        <v>62.931631500000002</v>
      </c>
      <c r="D68" s="52">
        <v>15.101957000000002</v>
      </c>
      <c r="E68" s="52">
        <v>8.7791413999999985</v>
      </c>
      <c r="F68" s="52">
        <v>5.3893461</v>
      </c>
      <c r="G68" s="52">
        <v>8.9368751999999994</v>
      </c>
      <c r="H68" s="52">
        <v>5.8157063000000004</v>
      </c>
    </row>
    <row r="69" spans="1:8" ht="15.75" x14ac:dyDescent="0.25">
      <c r="A69" s="59" t="s">
        <v>85</v>
      </c>
      <c r="B69" s="60" t="s">
        <v>86</v>
      </c>
      <c r="C69" s="52">
        <v>216.64980309999999</v>
      </c>
      <c r="D69" s="52">
        <v>281.85025280000002</v>
      </c>
      <c r="E69" s="52">
        <v>287.56495139999998</v>
      </c>
      <c r="F69" s="52">
        <v>278.51756700000004</v>
      </c>
      <c r="G69" s="52">
        <v>264.76967200000001</v>
      </c>
      <c r="H69" s="52">
        <v>211.09522420000002</v>
      </c>
    </row>
    <row r="70" spans="1:8" ht="15.75" x14ac:dyDescent="0.25">
      <c r="A70" s="59" t="s">
        <v>87</v>
      </c>
      <c r="B70" s="60" t="s">
        <v>88</v>
      </c>
      <c r="C70" s="52">
        <v>0</v>
      </c>
      <c r="D70" s="52">
        <v>0</v>
      </c>
      <c r="E70" s="52">
        <v>0</v>
      </c>
      <c r="F70" s="52">
        <v>16.14255</v>
      </c>
      <c r="G70" s="52">
        <v>0</v>
      </c>
      <c r="H70" s="52">
        <v>0</v>
      </c>
    </row>
    <row r="71" spans="1:8" ht="15.75" x14ac:dyDescent="0.25">
      <c r="A71" s="59" t="s">
        <v>89</v>
      </c>
      <c r="B71" s="60" t="s">
        <v>90</v>
      </c>
      <c r="C71" s="52">
        <v>0</v>
      </c>
      <c r="D71" s="52">
        <v>0</v>
      </c>
      <c r="E71" s="52">
        <v>0</v>
      </c>
      <c r="F71" s="52">
        <v>0</v>
      </c>
      <c r="G71" s="52">
        <v>0</v>
      </c>
      <c r="H71" s="52">
        <v>0</v>
      </c>
    </row>
    <row r="72" spans="1:8" ht="15.75" x14ac:dyDescent="0.25">
      <c r="A72" s="59" t="s">
        <v>91</v>
      </c>
      <c r="B72" s="60" t="s">
        <v>92</v>
      </c>
      <c r="C72" s="52"/>
      <c r="D72" s="52"/>
      <c r="E72" s="52"/>
      <c r="F72" s="52">
        <v>0</v>
      </c>
      <c r="G72" s="52">
        <v>0</v>
      </c>
      <c r="H72" s="52"/>
    </row>
    <row r="73" spans="1:8" ht="15.75" x14ac:dyDescent="0.25">
      <c r="A73" s="59" t="s">
        <v>93</v>
      </c>
      <c r="B73" s="60" t="s">
        <v>94</v>
      </c>
      <c r="C73" s="52">
        <v>22.4759137</v>
      </c>
      <c r="D73" s="52">
        <v>19.187816000000002</v>
      </c>
      <c r="E73" s="52">
        <v>11.619188500000002</v>
      </c>
      <c r="F73" s="52">
        <v>49.431334299999996</v>
      </c>
      <c r="G73" s="52">
        <v>43.471022099999999</v>
      </c>
      <c r="H73" s="52">
        <v>8.887632</v>
      </c>
    </row>
    <row r="74" spans="1:8" ht="15.75" x14ac:dyDescent="0.25">
      <c r="A74" s="59" t="s">
        <v>95</v>
      </c>
      <c r="B74" s="60" t="s">
        <v>96</v>
      </c>
      <c r="C74" s="52">
        <v>-203.28770609999992</v>
      </c>
      <c r="D74" s="52">
        <v>-104.92098539999984</v>
      </c>
      <c r="E74" s="52">
        <v>356.60375439999984</v>
      </c>
      <c r="F74" s="52">
        <v>-137.11487410000024</v>
      </c>
      <c r="G74" s="52">
        <v>-210.48016759999985</v>
      </c>
      <c r="H74" s="52">
        <v>204.38230329999999</v>
      </c>
    </row>
    <row r="75" spans="1:8" ht="15.75" x14ac:dyDescent="0.25">
      <c r="A75" s="59"/>
      <c r="B75" s="51"/>
      <c r="C75" s="52"/>
      <c r="D75" s="52"/>
      <c r="E75" s="52"/>
      <c r="F75" s="52"/>
      <c r="G75" s="52"/>
      <c r="H75" s="52"/>
    </row>
    <row r="76" spans="1:8" ht="15.75" x14ac:dyDescent="0.25">
      <c r="A76" s="50"/>
      <c r="B76" s="51" t="s">
        <v>97</v>
      </c>
      <c r="C76" s="56">
        <f t="shared" ref="C76:H76" si="3">SUM(C50:C63)</f>
        <v>2544.9649347</v>
      </c>
      <c r="D76" s="56">
        <f t="shared" si="3"/>
        <v>3095.4572028000002</v>
      </c>
      <c r="E76" s="56">
        <f t="shared" si="3"/>
        <v>2755.2589017999999</v>
      </c>
      <c r="F76" s="56">
        <f t="shared" si="3"/>
        <v>4275.3834360000001</v>
      </c>
      <c r="G76" s="56">
        <f t="shared" si="3"/>
        <v>3897.8916262000002</v>
      </c>
      <c r="H76" s="56">
        <f t="shared" si="3"/>
        <v>3674.9027722999999</v>
      </c>
    </row>
    <row r="77" spans="1:8" ht="15.75" x14ac:dyDescent="0.25">
      <c r="A77" s="50">
        <v>13</v>
      </c>
      <c r="B77" s="51" t="s">
        <v>98</v>
      </c>
      <c r="C77" s="56">
        <f>+C9+C10+C76+C44+C45+C46+C48+C47+C11+C12+C24+C13</f>
        <v>57712.968213099986</v>
      </c>
      <c r="D77" s="56">
        <f>+D9+D10+D76+D44+D45+D46+D48+D47+D11+D12+D24+D13</f>
        <v>65070.234588499989</v>
      </c>
      <c r="E77" s="56">
        <f>E9+E10+E76+E44+E45+E46+E48+E47+E11+E12+E24+E13</f>
        <v>64005.169768099993</v>
      </c>
      <c r="F77" s="56">
        <f>F9+F10+F76+F44+F45+F46+F48+F47+F11+F12+F24+F13</f>
        <v>67940.597478299998</v>
      </c>
      <c r="G77" s="56">
        <f>+G9+G10+G76+G44+G45+G46+G48+G47+G11+G12+G24+G13</f>
        <v>69598.59479019999</v>
      </c>
      <c r="H77" s="56">
        <f>+H9+H10+H76+H44+H45+H46+H48+H47+H11+H12+H24+H13</f>
        <v>69092.207043000002</v>
      </c>
    </row>
    <row r="78" spans="1:8" ht="15.75" x14ac:dyDescent="0.25">
      <c r="A78" s="50">
        <v>14</v>
      </c>
      <c r="B78" s="51" t="s">
        <v>99</v>
      </c>
      <c r="C78" s="52">
        <v>-64.774279399999998</v>
      </c>
      <c r="D78" s="52">
        <v>-46.189821500000001</v>
      </c>
      <c r="E78" s="52">
        <v>-64.533500199999992</v>
      </c>
      <c r="F78" s="52">
        <v>-64.004550699999996</v>
      </c>
      <c r="G78" s="52">
        <v>-73.246311699999993</v>
      </c>
      <c r="H78" s="52">
        <v>-88.407598300000004</v>
      </c>
    </row>
    <row r="79" spans="1:8" ht="15.75" x14ac:dyDescent="0.25">
      <c r="A79" s="50">
        <v>15</v>
      </c>
      <c r="B79" s="51" t="s">
        <v>100</v>
      </c>
      <c r="C79" s="56">
        <f t="shared" ref="C79:H79" si="4">+C77+C78</f>
        <v>57648.193933699986</v>
      </c>
      <c r="D79" s="56">
        <f t="shared" si="4"/>
        <v>65024.044766999992</v>
      </c>
      <c r="E79" s="56">
        <f t="shared" si="4"/>
        <v>63940.636267899994</v>
      </c>
      <c r="F79" s="56">
        <f t="shared" si="4"/>
        <v>67876.592927599995</v>
      </c>
      <c r="G79" s="56">
        <f t="shared" si="4"/>
        <v>69525.348478499989</v>
      </c>
      <c r="H79" s="56">
        <f t="shared" si="4"/>
        <v>69003.799444700009</v>
      </c>
    </row>
    <row r="80" spans="1:8" ht="15.75" x14ac:dyDescent="0.25">
      <c r="A80" s="50">
        <v>16</v>
      </c>
      <c r="B80" s="61" t="s">
        <v>101</v>
      </c>
      <c r="C80" s="54">
        <v>1706.7232918661455</v>
      </c>
      <c r="D80" s="54">
        <v>1321.8176562925648</v>
      </c>
      <c r="E80" s="54">
        <v>1863.912210690132</v>
      </c>
      <c r="F80" s="54">
        <v>3182.2493709605878</v>
      </c>
      <c r="G80" s="54">
        <v>449.25586543333338</v>
      </c>
      <c r="H80" s="54"/>
    </row>
    <row r="81" spans="1:9" ht="16.5" thickBot="1" x14ac:dyDescent="0.3">
      <c r="A81" s="62"/>
      <c r="B81" s="63" t="s">
        <v>102</v>
      </c>
      <c r="C81" s="64">
        <f t="shared" ref="C81:H81" si="5">+C79+C80</f>
        <v>59354.917225566132</v>
      </c>
      <c r="D81" s="64">
        <f t="shared" si="5"/>
        <v>66345.86242329255</v>
      </c>
      <c r="E81" s="64">
        <f t="shared" si="5"/>
        <v>65804.548478590121</v>
      </c>
      <c r="F81" s="64">
        <f t="shared" si="5"/>
        <v>71058.842298560587</v>
      </c>
      <c r="G81" s="64">
        <f t="shared" si="5"/>
        <v>69974.604343933315</v>
      </c>
      <c r="H81" s="64">
        <f t="shared" si="5"/>
        <v>69003.799444700009</v>
      </c>
    </row>
    <row r="82" spans="1:9" ht="15.75" x14ac:dyDescent="0.25">
      <c r="A82" s="65"/>
      <c r="B82" s="66"/>
      <c r="C82" s="67"/>
      <c r="D82" s="67"/>
      <c r="E82" s="67"/>
      <c r="F82" s="67"/>
      <c r="G82" s="67"/>
      <c r="H82" s="67"/>
    </row>
    <row r="83" spans="1:9" ht="15.75" thickBot="1" x14ac:dyDescent="0.3">
      <c r="A83" s="45"/>
      <c r="B83" s="46"/>
      <c r="C83" s="46"/>
      <c r="F83" s="3" t="s">
        <v>4</v>
      </c>
    </row>
    <row r="84" spans="1:9" x14ac:dyDescent="0.25">
      <c r="A84" s="47" t="s">
        <v>5</v>
      </c>
      <c r="B84" s="48" t="s">
        <v>6</v>
      </c>
      <c r="C84" s="49" t="s">
        <v>7</v>
      </c>
      <c r="D84" s="49" t="s">
        <v>8</v>
      </c>
      <c r="E84" s="49" t="s">
        <v>9</v>
      </c>
      <c r="F84" s="49" t="s">
        <v>10</v>
      </c>
      <c r="G84" s="49" t="s">
        <v>11</v>
      </c>
      <c r="H84" s="49" t="s">
        <v>12</v>
      </c>
    </row>
    <row r="85" spans="1:9" x14ac:dyDescent="0.25">
      <c r="A85" s="32">
        <v>1</v>
      </c>
      <c r="B85" s="68" t="s">
        <v>59</v>
      </c>
      <c r="C85" s="31"/>
      <c r="D85" s="32"/>
      <c r="E85" s="32"/>
      <c r="F85" s="32"/>
      <c r="G85" s="32"/>
      <c r="H85" s="32"/>
    </row>
    <row r="86" spans="1:9" x14ac:dyDescent="0.25">
      <c r="A86" s="32"/>
      <c r="B86" s="69" t="s">
        <v>103</v>
      </c>
      <c r="C86" s="70">
        <v>0</v>
      </c>
      <c r="D86" s="71">
        <v>0</v>
      </c>
      <c r="E86" s="71">
        <v>0</v>
      </c>
      <c r="F86" s="71">
        <v>0</v>
      </c>
      <c r="G86" s="71">
        <v>0</v>
      </c>
      <c r="H86" s="71">
        <v>0</v>
      </c>
    </row>
    <row r="87" spans="1:9" x14ac:dyDescent="0.25">
      <c r="A87" s="32"/>
      <c r="B87" s="32" t="s">
        <v>104</v>
      </c>
      <c r="C87" s="70">
        <v>0</v>
      </c>
      <c r="D87" s="70">
        <v>0</v>
      </c>
      <c r="E87" s="70">
        <v>0</v>
      </c>
      <c r="F87" s="70">
        <v>10.630649999999999</v>
      </c>
      <c r="G87" s="70">
        <v>0</v>
      </c>
      <c r="H87" s="70">
        <v>0</v>
      </c>
    </row>
    <row r="88" spans="1:9" x14ac:dyDescent="0.25">
      <c r="A88" s="32"/>
      <c r="B88" s="32" t="s">
        <v>105</v>
      </c>
      <c r="C88" s="70">
        <v>0</v>
      </c>
      <c r="D88" s="70">
        <v>-3.3334975</v>
      </c>
      <c r="E88" s="70">
        <v>-8.5362495999999997</v>
      </c>
      <c r="F88" s="70">
        <v>0</v>
      </c>
      <c r="G88" s="70">
        <v>0</v>
      </c>
      <c r="H88" s="70">
        <v>0</v>
      </c>
    </row>
    <row r="89" spans="1:9" x14ac:dyDescent="0.25">
      <c r="A89" s="32"/>
      <c r="B89" s="72" t="s">
        <v>106</v>
      </c>
      <c r="C89" s="37">
        <f t="shared" ref="C89:H89" si="6">+SUM(C86:C88)</f>
        <v>0</v>
      </c>
      <c r="D89" s="37">
        <f t="shared" si="6"/>
        <v>-3.3334975</v>
      </c>
      <c r="E89" s="37">
        <f t="shared" si="6"/>
        <v>-8.5362495999999997</v>
      </c>
      <c r="F89" s="37">
        <f t="shared" si="6"/>
        <v>10.630649999999999</v>
      </c>
      <c r="G89" s="37">
        <f t="shared" si="6"/>
        <v>0</v>
      </c>
      <c r="H89" s="37">
        <f t="shared" si="6"/>
        <v>0</v>
      </c>
    </row>
    <row r="90" spans="1:9" x14ac:dyDescent="0.25">
      <c r="A90" s="32"/>
      <c r="B90" s="32"/>
      <c r="C90" s="38">
        <f t="shared" ref="C90:H90" si="7">+C89-C47</f>
        <v>0</v>
      </c>
      <c r="D90" s="38">
        <f t="shared" si="7"/>
        <v>0</v>
      </c>
      <c r="E90" s="38">
        <f t="shared" si="7"/>
        <v>0</v>
      </c>
      <c r="F90" s="38">
        <f t="shared" si="7"/>
        <v>0</v>
      </c>
      <c r="G90" s="38">
        <f t="shared" si="7"/>
        <v>0</v>
      </c>
      <c r="H90" s="38">
        <f t="shared" si="7"/>
        <v>0</v>
      </c>
    </row>
    <row r="91" spans="1:9" x14ac:dyDescent="0.25">
      <c r="A91" s="32">
        <v>2</v>
      </c>
      <c r="B91" s="72" t="s">
        <v>107</v>
      </c>
      <c r="C91" s="31"/>
      <c r="D91" s="32"/>
      <c r="E91" s="32"/>
      <c r="F91" s="32"/>
      <c r="G91" s="32"/>
      <c r="H91" s="32"/>
    </row>
    <row r="92" spans="1:9" x14ac:dyDescent="0.25">
      <c r="A92" s="32"/>
      <c r="B92" s="32" t="s">
        <v>108</v>
      </c>
      <c r="C92" s="70">
        <v>415.48948000000001</v>
      </c>
      <c r="D92" s="70">
        <v>405.25288</v>
      </c>
      <c r="E92" s="70">
        <v>441.86554999999998</v>
      </c>
      <c r="F92" s="70">
        <v>452.87671</v>
      </c>
      <c r="G92" s="70">
        <v>489.01636999999999</v>
      </c>
      <c r="H92" s="70">
        <v>477.33452999999997</v>
      </c>
    </row>
    <row r="93" spans="1:9" x14ac:dyDescent="0.25">
      <c r="A93" s="32"/>
      <c r="B93" s="32" t="s">
        <v>109</v>
      </c>
      <c r="C93" s="70">
        <v>8.0455000000000005</v>
      </c>
      <c r="D93" s="70">
        <v>25.42069</v>
      </c>
      <c r="E93" s="70">
        <v>13.349299999999999</v>
      </c>
      <c r="F93" s="70">
        <v>14.8225</v>
      </c>
      <c r="G93" s="70">
        <v>18.555040000000002</v>
      </c>
      <c r="H93" s="70">
        <v>1.6700999999999999</v>
      </c>
    </row>
    <row r="94" spans="1:9" x14ac:dyDescent="0.25">
      <c r="A94" s="32"/>
      <c r="B94" s="32" t="s">
        <v>110</v>
      </c>
      <c r="C94" s="70">
        <v>0.17588999999998478</v>
      </c>
      <c r="D94" s="70">
        <v>0</v>
      </c>
      <c r="E94" s="70">
        <v>2.8421709430404007E-14</v>
      </c>
      <c r="F94" s="70">
        <v>0</v>
      </c>
      <c r="G94" s="70">
        <v>241.12519999999998</v>
      </c>
      <c r="H94" s="70">
        <v>21.106360000000041</v>
      </c>
    </row>
    <row r="95" spans="1:9" x14ac:dyDescent="0.25">
      <c r="A95" s="32"/>
      <c r="B95" s="72" t="s">
        <v>106</v>
      </c>
      <c r="C95" s="37">
        <f t="shared" ref="C95:H95" si="8">SUM(C92:C94)</f>
        <v>423.71087</v>
      </c>
      <c r="D95" s="37">
        <f t="shared" si="8"/>
        <v>430.67356999999998</v>
      </c>
      <c r="E95" s="37">
        <f t="shared" si="8"/>
        <v>455.21484999999996</v>
      </c>
      <c r="F95" s="37">
        <f t="shared" si="8"/>
        <v>467.69920999999999</v>
      </c>
      <c r="G95" s="37">
        <f t="shared" si="8"/>
        <v>748.69660999999996</v>
      </c>
      <c r="H95" s="37">
        <f t="shared" si="8"/>
        <v>500.11099000000002</v>
      </c>
    </row>
    <row r="96" spans="1:9" s="3" customFormat="1" x14ac:dyDescent="0.25">
      <c r="A96" s="32"/>
      <c r="B96" s="32"/>
      <c r="C96" s="70">
        <f t="shared" ref="C96:H96" si="9">+C95-C16</f>
        <v>0</v>
      </c>
      <c r="D96" s="70">
        <f t="shared" si="9"/>
        <v>0</v>
      </c>
      <c r="E96" s="70">
        <f t="shared" si="9"/>
        <v>0</v>
      </c>
      <c r="F96" s="70">
        <f t="shared" si="9"/>
        <v>0</v>
      </c>
      <c r="G96" s="70">
        <f t="shared" si="9"/>
        <v>0</v>
      </c>
      <c r="H96" s="70">
        <f t="shared" si="9"/>
        <v>0</v>
      </c>
      <c r="I96" s="2"/>
    </row>
    <row r="97" spans="1:9" s="3" customFormat="1" x14ac:dyDescent="0.25">
      <c r="A97" s="32">
        <v>3</v>
      </c>
      <c r="B97" s="72" t="s">
        <v>99</v>
      </c>
      <c r="C97" s="31"/>
      <c r="D97" s="32"/>
      <c r="E97" s="32"/>
      <c r="F97" s="32"/>
      <c r="G97" s="32"/>
      <c r="H97" s="32"/>
      <c r="I97" s="2"/>
    </row>
    <row r="98" spans="1:9" s="3" customFormat="1" x14ac:dyDescent="0.25">
      <c r="A98" s="32"/>
      <c r="B98" s="32" t="s">
        <v>111</v>
      </c>
      <c r="C98" s="73">
        <v>-20.296529400000001</v>
      </c>
      <c r="D98" s="73">
        <v>-37.491531500000001</v>
      </c>
      <c r="E98" s="73">
        <v>-56.602120199999995</v>
      </c>
      <c r="F98" s="73">
        <v>-56.109890699999994</v>
      </c>
      <c r="G98" s="73">
        <v>-68.574341700000005</v>
      </c>
      <c r="H98" s="73">
        <v>-86.178998300000003</v>
      </c>
      <c r="I98" s="2"/>
    </row>
    <row r="99" spans="1:9" s="3" customFormat="1" x14ac:dyDescent="0.25">
      <c r="A99" s="32"/>
      <c r="B99" s="32" t="s">
        <v>112</v>
      </c>
      <c r="C99" s="73">
        <v>0</v>
      </c>
      <c r="D99" s="73">
        <v>0</v>
      </c>
      <c r="E99" s="73">
        <v>0</v>
      </c>
      <c r="F99" s="73">
        <v>0</v>
      </c>
      <c r="G99" s="73">
        <v>0</v>
      </c>
      <c r="H99" s="73">
        <v>0</v>
      </c>
      <c r="I99" s="2"/>
    </row>
    <row r="100" spans="1:9" s="3" customFormat="1" x14ac:dyDescent="0.25">
      <c r="A100" s="32"/>
      <c r="B100" s="32" t="s">
        <v>113</v>
      </c>
      <c r="C100" s="73">
        <v>0</v>
      </c>
      <c r="D100" s="73">
        <v>0</v>
      </c>
      <c r="E100" s="73">
        <v>0</v>
      </c>
      <c r="F100" s="73">
        <v>0</v>
      </c>
      <c r="G100" s="73">
        <v>0</v>
      </c>
      <c r="H100" s="73">
        <v>0</v>
      </c>
      <c r="I100" s="2"/>
    </row>
    <row r="101" spans="1:9" s="3" customFormat="1" x14ac:dyDescent="0.25">
      <c r="A101" s="32"/>
      <c r="B101" s="32" t="s">
        <v>114</v>
      </c>
      <c r="C101" s="73">
        <v>-2.3384100000000001</v>
      </c>
      <c r="D101" s="73">
        <v>-1.6285099999999999</v>
      </c>
      <c r="E101" s="73">
        <v>-2.05355</v>
      </c>
      <c r="F101" s="73">
        <v>-0.97704999999999997</v>
      </c>
      <c r="G101" s="73">
        <v>-0.69733000000000001</v>
      </c>
      <c r="H101" s="73">
        <v>-4.9520000000000002E-2</v>
      </c>
      <c r="I101" s="2"/>
    </row>
    <row r="102" spans="1:9" s="3" customFormat="1" x14ac:dyDescent="0.25">
      <c r="A102" s="32"/>
      <c r="B102" s="74" t="s">
        <v>115</v>
      </c>
      <c r="C102" s="73">
        <v>-5.9675200000000004</v>
      </c>
      <c r="D102" s="73">
        <v>-7.0697799999999997</v>
      </c>
      <c r="E102" s="73">
        <v>-5.8778300000000003</v>
      </c>
      <c r="F102" s="73">
        <v>-6.9176099999999998</v>
      </c>
      <c r="G102" s="73">
        <v>-3.97464</v>
      </c>
      <c r="H102" s="73">
        <v>-2.1790799999999999</v>
      </c>
      <c r="I102" s="2"/>
    </row>
    <row r="103" spans="1:9" s="3" customFormat="1" x14ac:dyDescent="0.25">
      <c r="A103" s="32"/>
      <c r="B103" s="74" t="s">
        <v>110</v>
      </c>
      <c r="C103" s="73">
        <v>-36.171819999999997</v>
      </c>
      <c r="D103" s="73">
        <v>0</v>
      </c>
      <c r="E103" s="73">
        <v>0</v>
      </c>
      <c r="F103" s="73">
        <v>0</v>
      </c>
      <c r="G103" s="73">
        <v>0</v>
      </c>
      <c r="H103" s="73">
        <v>0</v>
      </c>
      <c r="I103" s="2"/>
    </row>
    <row r="104" spans="1:9" s="3" customFormat="1" x14ac:dyDescent="0.25">
      <c r="A104" s="32"/>
      <c r="B104" s="72" t="s">
        <v>106</v>
      </c>
      <c r="C104" s="41">
        <f t="shared" ref="C104:H104" si="10">+SUM(C98:C103)</f>
        <v>-64.774279399999998</v>
      </c>
      <c r="D104" s="41">
        <f t="shared" si="10"/>
        <v>-46.189821500000001</v>
      </c>
      <c r="E104" s="41">
        <f t="shared" si="10"/>
        <v>-64.533500199999992</v>
      </c>
      <c r="F104" s="41">
        <f t="shared" si="10"/>
        <v>-64.004550699999996</v>
      </c>
      <c r="G104" s="41">
        <f t="shared" si="10"/>
        <v>-73.246311699999993</v>
      </c>
      <c r="H104" s="41">
        <f t="shared" si="10"/>
        <v>-88.407598300000004</v>
      </c>
      <c r="I104" s="2"/>
    </row>
    <row r="105" spans="1:9" s="3" customFormat="1" x14ac:dyDescent="0.25">
      <c r="A105" s="32"/>
      <c r="B105" s="32"/>
      <c r="C105" s="73">
        <f t="shared" ref="C105:H105" si="11">+C104-C78</f>
        <v>0</v>
      </c>
      <c r="D105" s="73">
        <f t="shared" si="11"/>
        <v>0</v>
      </c>
      <c r="E105" s="73">
        <f t="shared" si="11"/>
        <v>0</v>
      </c>
      <c r="F105" s="73">
        <f t="shared" si="11"/>
        <v>0</v>
      </c>
      <c r="G105" s="73">
        <f t="shared" si="11"/>
        <v>0</v>
      </c>
      <c r="H105" s="73">
        <f t="shared" si="11"/>
        <v>0</v>
      </c>
      <c r="I105" s="2"/>
    </row>
  </sheetData>
  <mergeCells count="5">
    <mergeCell ref="F1:G1"/>
    <mergeCell ref="A2:G2"/>
    <mergeCell ref="C4:G4"/>
    <mergeCell ref="C5:G5"/>
    <mergeCell ref="H42:H43"/>
  </mergeCells>
  <pageMargins left="0.5" right="0.5" top="0.5" bottom="0.5" header="0.5" footer="0.5"/>
  <pageSetup scale="59" fitToHeight="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5"/>
  <sheetViews>
    <sheetView topLeftCell="C62" workbookViewId="0">
      <selection activeCell="H78" sqref="H78:H81"/>
    </sheetView>
  </sheetViews>
  <sheetFormatPr defaultColWidth="9.140625" defaultRowHeight="15" x14ac:dyDescent="0.25"/>
  <cols>
    <col min="1" max="1" width="7.140625" style="3" customWidth="1"/>
    <col min="2" max="2" width="48" style="3" customWidth="1"/>
    <col min="3" max="3" width="14" style="2" customWidth="1"/>
    <col min="4" max="5" width="14.28515625" style="3" customWidth="1"/>
    <col min="6" max="6" width="13.7109375" style="3" customWidth="1"/>
    <col min="7" max="7" width="12.85546875" style="3" customWidth="1"/>
    <col min="8" max="8" width="12.28515625" style="3" customWidth="1"/>
    <col min="9" max="9" width="13.7109375" style="2" bestFit="1" customWidth="1"/>
    <col min="10" max="16384" width="9.140625" style="2"/>
  </cols>
  <sheetData>
    <row r="1" spans="1:9" x14ac:dyDescent="0.25">
      <c r="A1" s="80"/>
      <c r="B1" s="80"/>
      <c r="C1" s="80"/>
      <c r="D1" s="80"/>
      <c r="E1" s="94" t="s">
        <v>116</v>
      </c>
      <c r="F1" s="94"/>
      <c r="G1" s="94"/>
    </row>
    <row r="2" spans="1:9" x14ac:dyDescent="0.25">
      <c r="A2" s="81"/>
      <c r="B2" s="94" t="s">
        <v>0</v>
      </c>
      <c r="C2" s="94"/>
      <c r="D2" s="94"/>
      <c r="E2" s="94"/>
      <c r="F2" s="94"/>
      <c r="G2" s="94"/>
    </row>
    <row r="3" spans="1:9" x14ac:dyDescent="0.25">
      <c r="A3" s="80"/>
      <c r="B3" s="80"/>
      <c r="C3" s="80"/>
      <c r="D3" s="80"/>
      <c r="E3" s="80"/>
      <c r="F3" s="80"/>
      <c r="G3" s="80"/>
    </row>
    <row r="4" spans="1:9" x14ac:dyDescent="0.25">
      <c r="A4" s="80"/>
      <c r="B4" s="81" t="s">
        <v>1</v>
      </c>
      <c r="C4" s="95" t="s">
        <v>2</v>
      </c>
      <c r="D4" s="95"/>
      <c r="E4" s="95"/>
      <c r="F4" s="95"/>
      <c r="G4" s="95"/>
    </row>
    <row r="5" spans="1:9" x14ac:dyDescent="0.25">
      <c r="A5" s="80"/>
      <c r="B5" s="81" t="s">
        <v>3</v>
      </c>
      <c r="C5" s="95" t="s">
        <v>123</v>
      </c>
      <c r="D5" s="95"/>
      <c r="E5" s="95"/>
      <c r="F5" s="95"/>
      <c r="G5" s="95"/>
    </row>
    <row r="7" spans="1:9" ht="15.75" thickBot="1" x14ac:dyDescent="0.3">
      <c r="A7" s="45"/>
      <c r="B7" s="46"/>
      <c r="C7" s="46"/>
      <c r="F7" s="3" t="s">
        <v>4</v>
      </c>
    </row>
    <row r="8" spans="1:9" ht="29.25" customHeight="1" x14ac:dyDescent="0.25">
      <c r="A8" s="47" t="s">
        <v>5</v>
      </c>
      <c r="B8" s="48" t="s">
        <v>6</v>
      </c>
      <c r="C8" s="49" t="s">
        <v>7</v>
      </c>
      <c r="D8" s="49" t="s">
        <v>8</v>
      </c>
      <c r="E8" s="49" t="s">
        <v>9</v>
      </c>
      <c r="F8" s="49" t="s">
        <v>10</v>
      </c>
      <c r="G8" s="49" t="s">
        <v>11</v>
      </c>
      <c r="H8" s="49" t="s">
        <v>12</v>
      </c>
    </row>
    <row r="9" spans="1:9" s="3" customFormat="1" ht="15.75" x14ac:dyDescent="0.25">
      <c r="A9" s="50">
        <v>1</v>
      </c>
      <c r="B9" s="51" t="s">
        <v>13</v>
      </c>
      <c r="C9" s="52">
        <v>5480.1434914999982</v>
      </c>
      <c r="D9" s="52">
        <v>4391.3203454000004</v>
      </c>
      <c r="E9" s="52">
        <v>5348.9068164</v>
      </c>
      <c r="F9" s="52">
        <v>5287.7689289</v>
      </c>
      <c r="G9" s="52">
        <v>4404.5108756999989</v>
      </c>
      <c r="H9" s="52">
        <v>4867.9813237999997</v>
      </c>
    </row>
    <row r="10" spans="1:9" s="3" customFormat="1" ht="15.75" x14ac:dyDescent="0.25">
      <c r="A10" s="50">
        <v>2</v>
      </c>
      <c r="B10" s="51" t="s">
        <v>14</v>
      </c>
      <c r="C10" s="52">
        <v>5444.1684588999997</v>
      </c>
      <c r="D10" s="52">
        <v>5381.1914185000005</v>
      </c>
      <c r="E10" s="52">
        <v>4991.0322023999997</v>
      </c>
      <c r="F10" s="52">
        <v>5873.8967999000015</v>
      </c>
      <c r="G10" s="52">
        <v>6397.4368896000015</v>
      </c>
      <c r="H10" s="52">
        <v>7843.6302041000008</v>
      </c>
      <c r="I10" s="4"/>
    </row>
    <row r="11" spans="1:9" s="3" customFormat="1" ht="15.75" x14ac:dyDescent="0.25">
      <c r="A11" s="50">
        <v>3</v>
      </c>
      <c r="B11" s="51" t="s">
        <v>15</v>
      </c>
      <c r="C11" s="52">
        <v>513.7228844</v>
      </c>
      <c r="D11" s="52">
        <v>573.9016317999999</v>
      </c>
      <c r="E11" s="52">
        <v>616.03564849999998</v>
      </c>
      <c r="F11" s="52">
        <v>339.64789259999998</v>
      </c>
      <c r="G11" s="52">
        <v>488.62628130000002</v>
      </c>
      <c r="H11" s="52">
        <v>464.34155619999996</v>
      </c>
    </row>
    <row r="12" spans="1:9" s="3" customFormat="1" ht="15.75" x14ac:dyDescent="0.25">
      <c r="A12" s="50">
        <v>4</v>
      </c>
      <c r="B12" s="51" t="s">
        <v>16</v>
      </c>
      <c r="C12" s="52">
        <v>1913.2596175000001</v>
      </c>
      <c r="D12" s="52">
        <v>2063.2885858</v>
      </c>
      <c r="E12" s="52">
        <v>2351.0507661000001</v>
      </c>
      <c r="F12" s="52">
        <v>2720.0197055000003</v>
      </c>
      <c r="G12" s="52">
        <v>2263.3781936999999</v>
      </c>
      <c r="H12" s="52">
        <v>2505.8360662</v>
      </c>
    </row>
    <row r="13" spans="1:9" s="3" customFormat="1" ht="15.75" x14ac:dyDescent="0.25">
      <c r="A13" s="50">
        <v>5</v>
      </c>
      <c r="B13" s="51" t="s">
        <v>17</v>
      </c>
      <c r="C13" s="52">
        <v>351.13011200000005</v>
      </c>
      <c r="D13" s="53">
        <v>304.89532800000001</v>
      </c>
      <c r="E13" s="53">
        <v>346.79108000000002</v>
      </c>
      <c r="F13" s="53">
        <v>329.82518550000003</v>
      </c>
      <c r="G13" s="53">
        <v>304.55562900000001</v>
      </c>
      <c r="H13" s="53">
        <v>317.69514149999998</v>
      </c>
    </row>
    <row r="14" spans="1:9" s="3" customFormat="1" ht="15.75" x14ac:dyDescent="0.25">
      <c r="A14" s="50">
        <v>6</v>
      </c>
      <c r="B14" s="51" t="s">
        <v>18</v>
      </c>
      <c r="C14" s="54"/>
      <c r="D14" s="54"/>
      <c r="E14" s="54"/>
      <c r="F14" s="54"/>
      <c r="G14" s="54"/>
      <c r="H14" s="54"/>
    </row>
    <row r="15" spans="1:9" s="3" customFormat="1" ht="15.75" x14ac:dyDescent="0.25">
      <c r="A15" s="55">
        <v>6.1</v>
      </c>
      <c r="B15" s="51" t="s">
        <v>19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</row>
    <row r="16" spans="1:9" s="3" customFormat="1" ht="15.75" x14ac:dyDescent="0.25">
      <c r="A16" s="55">
        <v>6.2</v>
      </c>
      <c r="B16" s="51" t="s">
        <v>20</v>
      </c>
      <c r="C16" s="52">
        <v>560.87836550000009</v>
      </c>
      <c r="D16" s="52">
        <v>628.90664100000004</v>
      </c>
      <c r="E16" s="52">
        <v>603.7880447</v>
      </c>
      <c r="F16" s="52">
        <v>694.99267729999985</v>
      </c>
      <c r="G16" s="52">
        <v>484.52702880000004</v>
      </c>
      <c r="H16" s="52">
        <v>546.07115380000005</v>
      </c>
    </row>
    <row r="17" spans="1:9" s="3" customFormat="1" ht="15.75" x14ac:dyDescent="0.25">
      <c r="A17" s="55">
        <v>6.3</v>
      </c>
      <c r="B17" s="51" t="s">
        <v>21</v>
      </c>
      <c r="C17" s="52">
        <v>557.07919059999995</v>
      </c>
      <c r="D17" s="52">
        <v>609.02125650000005</v>
      </c>
      <c r="E17" s="52">
        <v>591.27192979999995</v>
      </c>
      <c r="F17" s="52">
        <v>546.07463560000008</v>
      </c>
      <c r="G17" s="52">
        <v>538.63332700000001</v>
      </c>
      <c r="H17" s="52">
        <v>501.79372720000003</v>
      </c>
    </row>
    <row r="18" spans="1:9" s="3" customFormat="1" ht="15.75" x14ac:dyDescent="0.25">
      <c r="A18" s="55">
        <v>6.4</v>
      </c>
      <c r="B18" s="51" t="s">
        <v>22</v>
      </c>
      <c r="C18" s="52">
        <v>97.196867600000004</v>
      </c>
      <c r="D18" s="52">
        <v>97.308003700000015</v>
      </c>
      <c r="E18" s="52">
        <v>91.82540059999998</v>
      </c>
      <c r="F18" s="52">
        <v>91.963517200000013</v>
      </c>
      <c r="G18" s="52">
        <v>104.9404184</v>
      </c>
      <c r="H18" s="52">
        <v>94.418896899999993</v>
      </c>
    </row>
    <row r="19" spans="1:9" s="3" customFormat="1" ht="15.75" x14ac:dyDescent="0.25">
      <c r="A19" s="55">
        <v>6.5</v>
      </c>
      <c r="B19" s="51" t="s">
        <v>23</v>
      </c>
      <c r="C19" s="52">
        <v>5.9752824000000002</v>
      </c>
      <c r="D19" s="52">
        <v>7.6627352000000002</v>
      </c>
      <c r="E19" s="52">
        <v>19.507652700000001</v>
      </c>
      <c r="F19" s="52">
        <v>10.7330477</v>
      </c>
      <c r="G19" s="52">
        <v>23.992138300000001</v>
      </c>
      <c r="H19" s="52">
        <v>18.8308748</v>
      </c>
    </row>
    <row r="20" spans="1:9" s="3" customFormat="1" ht="15.75" x14ac:dyDescent="0.25">
      <c r="A20" s="55">
        <v>6.6</v>
      </c>
      <c r="B20" s="51" t="s">
        <v>24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</row>
    <row r="21" spans="1:9" s="3" customFormat="1" ht="15.75" x14ac:dyDescent="0.25">
      <c r="A21" s="55">
        <v>6.7</v>
      </c>
      <c r="B21" s="51" t="s">
        <v>25</v>
      </c>
      <c r="C21" s="52">
        <v>0</v>
      </c>
      <c r="D21" s="52">
        <v>0</v>
      </c>
      <c r="E21" s="52">
        <v>0</v>
      </c>
      <c r="F21" s="52">
        <v>0</v>
      </c>
      <c r="G21" s="52">
        <v>0</v>
      </c>
      <c r="H21" s="52">
        <v>0</v>
      </c>
    </row>
    <row r="22" spans="1:9" s="3" customFormat="1" ht="15.75" x14ac:dyDescent="0.25">
      <c r="A22" s="55">
        <v>6.8</v>
      </c>
      <c r="B22" s="51" t="s">
        <v>26</v>
      </c>
      <c r="C22" s="52">
        <v>32.2519463</v>
      </c>
      <c r="D22" s="52">
        <v>40.0784935</v>
      </c>
      <c r="E22" s="52">
        <v>50.131773899999999</v>
      </c>
      <c r="F22" s="52">
        <v>64.040615899999992</v>
      </c>
      <c r="G22" s="52">
        <v>60.299627300000004</v>
      </c>
      <c r="H22" s="52">
        <v>53.854091199999999</v>
      </c>
    </row>
    <row r="23" spans="1:9" s="3" customFormat="1" ht="15.75" x14ac:dyDescent="0.25">
      <c r="A23" s="55">
        <v>6.9</v>
      </c>
      <c r="B23" s="51" t="s">
        <v>27</v>
      </c>
      <c r="C23" s="52">
        <v>72.8</v>
      </c>
      <c r="D23" s="52">
        <v>80.08</v>
      </c>
      <c r="E23" s="52">
        <v>80.08</v>
      </c>
      <c r="F23" s="52">
        <v>78.602000000000004</v>
      </c>
      <c r="G23" s="52">
        <v>80.08</v>
      </c>
      <c r="H23" s="52">
        <v>80.08</v>
      </c>
    </row>
    <row r="24" spans="1:9" s="3" customFormat="1" ht="15.75" x14ac:dyDescent="0.25">
      <c r="A24" s="55"/>
      <c r="B24" s="51" t="s">
        <v>28</v>
      </c>
      <c r="C24" s="56">
        <f t="shared" ref="C24:H24" si="0">+SUM(C15:C23)</f>
        <v>1326.1816524000001</v>
      </c>
      <c r="D24" s="56">
        <f t="shared" si="0"/>
        <v>1463.0571299000001</v>
      </c>
      <c r="E24" s="56">
        <f t="shared" si="0"/>
        <v>1436.6048017000001</v>
      </c>
      <c r="F24" s="56">
        <f t="shared" si="0"/>
        <v>1486.4064937000001</v>
      </c>
      <c r="G24" s="56">
        <f t="shared" si="0"/>
        <v>1292.4725398000003</v>
      </c>
      <c r="H24" s="56">
        <f t="shared" si="0"/>
        <v>1295.0487438999999</v>
      </c>
      <c r="I24" s="4"/>
    </row>
    <row r="25" spans="1:9" s="3" customFormat="1" ht="15.75" x14ac:dyDescent="0.25">
      <c r="A25" s="55">
        <v>7</v>
      </c>
      <c r="B25" s="51" t="s">
        <v>29</v>
      </c>
      <c r="C25" s="54"/>
      <c r="D25" s="54"/>
      <c r="E25" s="54"/>
      <c r="F25" s="54"/>
      <c r="G25" s="54"/>
      <c r="H25" s="54"/>
      <c r="I25" s="4"/>
    </row>
    <row r="26" spans="1:9" s="3" customFormat="1" ht="15.75" x14ac:dyDescent="0.25">
      <c r="A26" s="55" t="s">
        <v>30</v>
      </c>
      <c r="B26" s="51" t="s">
        <v>31</v>
      </c>
      <c r="C26" s="52">
        <v>10950.4414746</v>
      </c>
      <c r="D26" s="52">
        <v>11179.828315500003</v>
      </c>
      <c r="E26" s="52">
        <v>11395.236391299999</v>
      </c>
      <c r="F26" s="52">
        <v>11461.602476699998</v>
      </c>
      <c r="G26" s="52">
        <v>13575.949165000002</v>
      </c>
      <c r="H26" s="52">
        <v>15116.1792498</v>
      </c>
      <c r="I26" s="4"/>
    </row>
    <row r="27" spans="1:9" s="3" customFormat="1" ht="15.75" x14ac:dyDescent="0.25">
      <c r="A27" s="55" t="s">
        <v>32</v>
      </c>
      <c r="B27" s="51" t="s">
        <v>33</v>
      </c>
      <c r="C27" s="52">
        <v>66.021745499999994</v>
      </c>
      <c r="D27" s="52">
        <v>3263.4848785000004</v>
      </c>
      <c r="E27" s="52">
        <v>979.43271920000007</v>
      </c>
      <c r="F27" s="52">
        <v>1016.4454126000001</v>
      </c>
      <c r="G27" s="52">
        <v>983.75599840000007</v>
      </c>
      <c r="H27" s="52">
        <v>684.37264440000001</v>
      </c>
      <c r="I27" s="4"/>
    </row>
    <row r="28" spans="1:9" s="3" customFormat="1" ht="15.75" x14ac:dyDescent="0.25">
      <c r="A28" s="55" t="s">
        <v>34</v>
      </c>
      <c r="B28" s="51" t="s">
        <v>35</v>
      </c>
      <c r="C28" s="52">
        <v>383.37055679999997</v>
      </c>
      <c r="D28" s="52">
        <v>158.07275820000001</v>
      </c>
      <c r="E28" s="52">
        <v>-66.534933300000006</v>
      </c>
      <c r="F28" s="52">
        <v>-43.261632599999999</v>
      </c>
      <c r="G28" s="52">
        <v>2189.1450065999998</v>
      </c>
      <c r="H28" s="52">
        <v>622.05185960000006</v>
      </c>
      <c r="I28" s="4"/>
    </row>
    <row r="29" spans="1:9" s="3" customFormat="1" ht="15.75" x14ac:dyDescent="0.25">
      <c r="A29" s="55" t="s">
        <v>36</v>
      </c>
      <c r="B29" s="51" t="s">
        <v>37</v>
      </c>
      <c r="C29" s="52">
        <v>821.45683969999993</v>
      </c>
      <c r="D29" s="52">
        <v>937.13276760000008</v>
      </c>
      <c r="E29" s="52">
        <v>921.76884970000003</v>
      </c>
      <c r="F29" s="52">
        <v>927.86697709999999</v>
      </c>
      <c r="G29" s="52">
        <v>956.82830450000006</v>
      </c>
      <c r="H29" s="52">
        <v>955.5754369</v>
      </c>
      <c r="I29" s="4"/>
    </row>
    <row r="30" spans="1:9" s="3" customFormat="1" ht="15.75" x14ac:dyDescent="0.25">
      <c r="A30" s="55" t="s">
        <v>38</v>
      </c>
      <c r="B30" s="51" t="s">
        <v>39</v>
      </c>
      <c r="C30" s="52">
        <v>1373.7030449000001</v>
      </c>
      <c r="D30" s="52">
        <v>1372.7408699</v>
      </c>
      <c r="E30" s="52">
        <v>1311.0088407999999</v>
      </c>
      <c r="F30" s="52">
        <v>1432.7336347</v>
      </c>
      <c r="G30" s="52">
        <v>1977.8908125999999</v>
      </c>
      <c r="H30" s="52">
        <v>1550.8829871999999</v>
      </c>
      <c r="I30" s="4"/>
    </row>
    <row r="31" spans="1:9" s="3" customFormat="1" ht="15.75" x14ac:dyDescent="0.25">
      <c r="A31" s="55"/>
      <c r="B31" s="51"/>
      <c r="C31" s="52"/>
      <c r="D31" s="52"/>
      <c r="E31" s="52"/>
      <c r="F31" s="52"/>
      <c r="G31" s="52"/>
      <c r="H31" s="52"/>
      <c r="I31" s="4"/>
    </row>
    <row r="32" spans="1:9" s="3" customFormat="1" ht="15.75" x14ac:dyDescent="0.25">
      <c r="A32" s="55">
        <v>7.2</v>
      </c>
      <c r="B32" s="51" t="s">
        <v>40</v>
      </c>
      <c r="C32" s="52"/>
      <c r="D32" s="52"/>
      <c r="E32" s="52"/>
      <c r="F32" s="52"/>
      <c r="G32" s="52"/>
      <c r="H32" s="52"/>
      <c r="I32" s="4"/>
    </row>
    <row r="33" spans="1:9" s="3" customFormat="1" ht="15.75" x14ac:dyDescent="0.25">
      <c r="A33" s="55" t="s">
        <v>41</v>
      </c>
      <c r="B33" s="51" t="s">
        <v>42</v>
      </c>
      <c r="C33" s="52">
        <v>41.989763600000003</v>
      </c>
      <c r="D33" s="52">
        <v>48.729427800000003</v>
      </c>
      <c r="E33" s="52">
        <v>38.611757099999998</v>
      </c>
      <c r="F33" s="52">
        <v>65.531620799999999</v>
      </c>
      <c r="G33" s="52">
        <v>8.9122354000000001</v>
      </c>
      <c r="H33" s="52">
        <v>1.34979</v>
      </c>
      <c r="I33" s="4"/>
    </row>
    <row r="34" spans="1:9" s="3" customFormat="1" ht="15.75" x14ac:dyDescent="0.25">
      <c r="A34" s="55" t="s">
        <v>43</v>
      </c>
      <c r="B34" s="51" t="s">
        <v>44</v>
      </c>
      <c r="C34" s="52">
        <v>1178.7146082000002</v>
      </c>
      <c r="D34" s="52">
        <v>1185.0249033</v>
      </c>
      <c r="E34" s="52">
        <v>1239.2999218</v>
      </c>
      <c r="F34" s="52">
        <v>1523.5728180999999</v>
      </c>
      <c r="G34" s="52">
        <v>817.03024020000009</v>
      </c>
      <c r="H34" s="52">
        <v>1462.75676</v>
      </c>
    </row>
    <row r="35" spans="1:9" s="3" customFormat="1" ht="15.75" x14ac:dyDescent="0.25">
      <c r="A35" s="55" t="s">
        <v>45</v>
      </c>
      <c r="B35" s="51" t="s">
        <v>46</v>
      </c>
      <c r="C35" s="52">
        <v>83.997809099999998</v>
      </c>
      <c r="D35" s="52">
        <v>223.61475370000002</v>
      </c>
      <c r="E35" s="52">
        <v>202.09334400000003</v>
      </c>
      <c r="F35" s="52">
        <v>181.74157149999999</v>
      </c>
      <c r="G35" s="52">
        <v>241.46103909999997</v>
      </c>
      <c r="H35" s="52">
        <v>182.90491660000001</v>
      </c>
    </row>
    <row r="36" spans="1:9" s="3" customFormat="1" ht="15.75" x14ac:dyDescent="0.25">
      <c r="A36" s="55" t="s">
        <v>47</v>
      </c>
      <c r="B36" s="51" t="s">
        <v>48</v>
      </c>
      <c r="C36" s="52">
        <v>272.80522999999999</v>
      </c>
      <c r="D36" s="52">
        <v>280.02728059999998</v>
      </c>
      <c r="E36" s="52">
        <v>281.54141909999998</v>
      </c>
      <c r="F36" s="52">
        <v>313.19301739999997</v>
      </c>
      <c r="G36" s="52">
        <v>336.388195</v>
      </c>
      <c r="H36" s="52">
        <v>393.80939520000004</v>
      </c>
    </row>
    <row r="37" spans="1:9" s="3" customFormat="1" ht="15.75" x14ac:dyDescent="0.25">
      <c r="A37" s="55" t="s">
        <v>49</v>
      </c>
      <c r="B37" s="51" t="s">
        <v>50</v>
      </c>
      <c r="C37" s="52">
        <v>183.85308300000005</v>
      </c>
      <c r="D37" s="52">
        <v>190.44953390000001</v>
      </c>
      <c r="E37" s="52">
        <v>254.41961520000001</v>
      </c>
      <c r="F37" s="52">
        <v>229.57071879999998</v>
      </c>
      <c r="G37" s="52">
        <v>261.70990989999996</v>
      </c>
      <c r="H37" s="52">
        <v>227.74720560000003</v>
      </c>
    </row>
    <row r="38" spans="1:9" s="3" customFormat="1" ht="15.75" x14ac:dyDescent="0.25">
      <c r="A38" s="55"/>
      <c r="B38" s="51" t="s">
        <v>51</v>
      </c>
      <c r="C38" s="52">
        <f t="shared" ref="C38:H38" si="1">C33+C34+C35+C36+C37</f>
        <v>1761.3604939000002</v>
      </c>
      <c r="D38" s="52">
        <f t="shared" si="1"/>
        <v>1927.8458992999999</v>
      </c>
      <c r="E38" s="52">
        <f t="shared" si="1"/>
        <v>2015.9660572</v>
      </c>
      <c r="F38" s="52">
        <f t="shared" si="1"/>
        <v>2313.6097466000001</v>
      </c>
      <c r="G38" s="52">
        <f t="shared" si="1"/>
        <v>1665.5016195999999</v>
      </c>
      <c r="H38" s="52">
        <f t="shared" si="1"/>
        <v>2268.5680674</v>
      </c>
    </row>
    <row r="39" spans="1:9" s="3" customFormat="1" ht="15.75" x14ac:dyDescent="0.25">
      <c r="A39" s="55"/>
      <c r="B39" s="51"/>
      <c r="C39" s="57"/>
      <c r="D39" s="57"/>
      <c r="E39" s="57"/>
      <c r="F39" s="57"/>
      <c r="G39" s="57"/>
      <c r="H39" s="57"/>
    </row>
    <row r="40" spans="1:9" s="3" customFormat="1" ht="15.75" x14ac:dyDescent="0.25">
      <c r="A40" s="55">
        <v>7.3</v>
      </c>
      <c r="B40" s="51" t="s">
        <v>52</v>
      </c>
      <c r="C40" s="52">
        <v>549.59824029999993</v>
      </c>
      <c r="D40" s="52">
        <v>585.56108040000004</v>
      </c>
      <c r="E40" s="52">
        <v>221.1726262</v>
      </c>
      <c r="F40" s="52">
        <v>158.7881979</v>
      </c>
      <c r="G40" s="52">
        <v>-1.8071000000000001E-3</v>
      </c>
      <c r="H40" s="52">
        <v>0.28793469999999999</v>
      </c>
    </row>
    <row r="41" spans="1:9" s="3" customFormat="1" ht="15.75" x14ac:dyDescent="0.25">
      <c r="A41" s="55">
        <v>7.4</v>
      </c>
      <c r="B41" s="51" t="s">
        <v>53</v>
      </c>
      <c r="C41" s="52">
        <v>0</v>
      </c>
      <c r="D41" s="52">
        <v>0</v>
      </c>
      <c r="E41" s="52">
        <v>0</v>
      </c>
      <c r="F41" s="52">
        <v>0</v>
      </c>
      <c r="G41" s="52">
        <v>0</v>
      </c>
      <c r="H41" s="52">
        <v>0</v>
      </c>
    </row>
    <row r="42" spans="1:9" s="3" customFormat="1" ht="15.75" x14ac:dyDescent="0.25">
      <c r="A42" s="55">
        <v>7.5</v>
      </c>
      <c r="B42" s="51" t="s">
        <v>54</v>
      </c>
      <c r="C42" s="52">
        <v>297.34452003542515</v>
      </c>
      <c r="D42" s="52">
        <v>296.32881012836748</v>
      </c>
      <c r="E42" s="52">
        <v>514.29090428050699</v>
      </c>
      <c r="F42" s="52">
        <v>311.46521208627473</v>
      </c>
      <c r="G42" s="52">
        <v>296.63942864931391</v>
      </c>
      <c r="H42" s="104">
        <v>2306.5796402000001</v>
      </c>
    </row>
    <row r="43" spans="1:9" s="3" customFormat="1" ht="15.75" x14ac:dyDescent="0.25">
      <c r="A43" s="55">
        <v>7.6</v>
      </c>
      <c r="B43" s="51" t="s">
        <v>55</v>
      </c>
      <c r="C43" s="52">
        <v>874.94713546457479</v>
      </c>
      <c r="D43" s="52">
        <v>426.05993997163256</v>
      </c>
      <c r="E43" s="52">
        <v>712.86176051949315</v>
      </c>
      <c r="F43" s="52">
        <v>926.07318891372529</v>
      </c>
      <c r="G43" s="52">
        <v>1109.7847306506862</v>
      </c>
      <c r="H43" s="105"/>
    </row>
    <row r="44" spans="1:9" s="3" customFormat="1" ht="15.75" x14ac:dyDescent="0.25">
      <c r="A44" s="50"/>
      <c r="B44" s="51" t="s">
        <v>56</v>
      </c>
      <c r="C44" s="56">
        <f t="shared" ref="C44:H44" si="2">C26+C38+C40+C41+C42+C43+C27+C28+C29+C30</f>
        <v>17078.244051199999</v>
      </c>
      <c r="D44" s="56">
        <f t="shared" si="2"/>
        <v>20147.055319500003</v>
      </c>
      <c r="E44" s="56">
        <f t="shared" si="2"/>
        <v>18005.203215900001</v>
      </c>
      <c r="F44" s="56">
        <f t="shared" si="2"/>
        <v>18505.323213999996</v>
      </c>
      <c r="G44" s="56">
        <f t="shared" si="2"/>
        <v>22755.493258899998</v>
      </c>
      <c r="H44" s="56">
        <f t="shared" si="2"/>
        <v>23504.497820199998</v>
      </c>
      <c r="I44" s="4"/>
    </row>
    <row r="45" spans="1:9" s="3" customFormat="1" ht="15.75" x14ac:dyDescent="0.25">
      <c r="A45" s="50">
        <v>8</v>
      </c>
      <c r="B45" s="51" t="s">
        <v>57</v>
      </c>
      <c r="C45" s="52">
        <v>0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</row>
    <row r="46" spans="1:9" s="3" customFormat="1" ht="15.75" x14ac:dyDescent="0.25">
      <c r="A46" s="50">
        <v>9</v>
      </c>
      <c r="B46" s="51" t="s">
        <v>58</v>
      </c>
      <c r="C46" s="52">
        <v>41.052000100000001</v>
      </c>
      <c r="D46" s="52">
        <v>113.21864890000001</v>
      </c>
      <c r="E46" s="52">
        <v>219.94940290000002</v>
      </c>
      <c r="F46" s="52">
        <v>68.590831199999997</v>
      </c>
      <c r="G46" s="52">
        <v>73.874071499999999</v>
      </c>
      <c r="H46" s="52">
        <v>1177.2682299000001</v>
      </c>
    </row>
    <row r="47" spans="1:9" s="3" customFormat="1" ht="15.75" x14ac:dyDescent="0.25">
      <c r="A47" s="50">
        <v>10</v>
      </c>
      <c r="B47" s="51" t="s">
        <v>59</v>
      </c>
      <c r="C47" s="52">
        <v>0</v>
      </c>
      <c r="D47" s="52">
        <v>-125.6224</v>
      </c>
      <c r="E47" s="52">
        <v>0</v>
      </c>
      <c r="F47" s="52">
        <v>0</v>
      </c>
      <c r="G47" s="52">
        <v>0</v>
      </c>
      <c r="H47" s="52">
        <v>0</v>
      </c>
    </row>
    <row r="48" spans="1:9" s="3" customFormat="1" ht="15.75" x14ac:dyDescent="0.25">
      <c r="A48" s="50">
        <v>11</v>
      </c>
      <c r="B48" s="51" t="s">
        <v>60</v>
      </c>
      <c r="C48" s="52">
        <v>4683.5773251999999</v>
      </c>
      <c r="D48" s="52">
        <v>4740.5727730999997</v>
      </c>
      <c r="E48" s="52">
        <v>5042.7121262000001</v>
      </c>
      <c r="F48" s="52">
        <v>5192.4885718000005</v>
      </c>
      <c r="G48" s="52">
        <v>5310.3188722000004</v>
      </c>
      <c r="H48" s="52">
        <v>5037.9294672000005</v>
      </c>
    </row>
    <row r="49" spans="1:8" s="3" customFormat="1" ht="15.75" x14ac:dyDescent="0.25">
      <c r="A49" s="50">
        <v>12</v>
      </c>
      <c r="B49" s="51" t="s">
        <v>61</v>
      </c>
      <c r="C49" s="54"/>
      <c r="D49" s="58"/>
      <c r="E49" s="54"/>
      <c r="F49" s="54"/>
      <c r="G49" s="54"/>
      <c r="H49" s="54"/>
    </row>
    <row r="50" spans="1:8" ht="15.75" x14ac:dyDescent="0.25">
      <c r="A50" s="55">
        <v>12.1</v>
      </c>
      <c r="B50" s="51" t="s">
        <v>62</v>
      </c>
      <c r="C50" s="52">
        <v>2.9665859000000001</v>
      </c>
      <c r="D50" s="52">
        <v>2.0447006000000001</v>
      </c>
      <c r="E50" s="52">
        <v>1.8708885999999998</v>
      </c>
      <c r="F50" s="52">
        <v>11.5126185</v>
      </c>
      <c r="G50" s="52">
        <v>5.8470240000000002</v>
      </c>
      <c r="H50" s="52">
        <v>84.005211999999986</v>
      </c>
    </row>
    <row r="51" spans="1:8" ht="15.75" x14ac:dyDescent="0.25">
      <c r="A51" s="55">
        <v>12.2</v>
      </c>
      <c r="B51" s="51" t="s">
        <v>63</v>
      </c>
      <c r="C51" s="52">
        <v>49.791792100000002</v>
      </c>
      <c r="D51" s="52">
        <v>51.753875800000003</v>
      </c>
      <c r="E51" s="52">
        <v>52.491843499999995</v>
      </c>
      <c r="F51" s="52">
        <v>31.103242099999999</v>
      </c>
      <c r="G51" s="52">
        <v>28.0162066</v>
      </c>
      <c r="H51" s="52">
        <v>11.3419457</v>
      </c>
    </row>
    <row r="52" spans="1:8" ht="15.75" x14ac:dyDescent="0.25">
      <c r="A52" s="55">
        <v>12.3</v>
      </c>
      <c r="B52" s="51" t="s">
        <v>64</v>
      </c>
      <c r="C52" s="52">
        <v>126.0317048</v>
      </c>
      <c r="D52" s="52">
        <v>52.960459200000003</v>
      </c>
      <c r="E52" s="52">
        <v>54.356808399999998</v>
      </c>
      <c r="F52" s="52">
        <v>66.600252499999996</v>
      </c>
      <c r="G52" s="52">
        <v>57.0593164</v>
      </c>
      <c r="H52" s="52">
        <v>60.142528200000001</v>
      </c>
    </row>
    <row r="53" spans="1:8" ht="15.75" x14ac:dyDescent="0.25">
      <c r="A53" s="55">
        <v>12.4</v>
      </c>
      <c r="B53" s="51" t="s">
        <v>65</v>
      </c>
      <c r="C53" s="52">
        <v>39.947554799999999</v>
      </c>
      <c r="D53" s="52">
        <v>73.197577600000002</v>
      </c>
      <c r="E53" s="52">
        <v>53.543835399999999</v>
      </c>
      <c r="F53" s="52">
        <v>54.458419900000003</v>
      </c>
      <c r="G53" s="52">
        <v>65.633230499999996</v>
      </c>
      <c r="H53" s="52">
        <v>42.388941100000004</v>
      </c>
    </row>
    <row r="54" spans="1:8" ht="15.75" x14ac:dyDescent="0.25">
      <c r="A54" s="55">
        <v>12.5</v>
      </c>
      <c r="B54" s="51" t="s">
        <v>66</v>
      </c>
      <c r="C54" s="52">
        <v>57.023139499999999</v>
      </c>
      <c r="D54" s="52">
        <v>86.510433200000008</v>
      </c>
      <c r="E54" s="52">
        <v>87.3309189</v>
      </c>
      <c r="F54" s="52">
        <v>107.6959633</v>
      </c>
      <c r="G54" s="52">
        <v>171.40107800000001</v>
      </c>
      <c r="H54" s="52">
        <v>176.9372286</v>
      </c>
    </row>
    <row r="55" spans="1:8" s="3" customFormat="1" ht="15.75" x14ac:dyDescent="0.25">
      <c r="A55" s="55">
        <v>12.6</v>
      </c>
      <c r="B55" s="51" t="s">
        <v>67</v>
      </c>
      <c r="C55" s="52">
        <v>55.841810300000006</v>
      </c>
      <c r="D55" s="52">
        <v>80.620765300000002</v>
      </c>
      <c r="E55" s="52">
        <v>257.5920903</v>
      </c>
      <c r="F55" s="52">
        <v>108.09785429999999</v>
      </c>
      <c r="G55" s="52">
        <v>140.5812243</v>
      </c>
      <c r="H55" s="52">
        <v>120.95358229999997</v>
      </c>
    </row>
    <row r="56" spans="1:8" s="3" customFormat="1" ht="15.75" x14ac:dyDescent="0.25">
      <c r="A56" s="55">
        <v>12.7</v>
      </c>
      <c r="B56" s="51" t="s">
        <v>68</v>
      </c>
      <c r="C56" s="52">
        <v>279.38562400000001</v>
      </c>
      <c r="D56" s="52">
        <v>334.6212319</v>
      </c>
      <c r="E56" s="52">
        <v>481.88738689999997</v>
      </c>
      <c r="F56" s="52">
        <v>1083.2806854</v>
      </c>
      <c r="G56" s="52">
        <v>911.15467379999996</v>
      </c>
      <c r="H56" s="52">
        <v>934.48954719999995</v>
      </c>
    </row>
    <row r="57" spans="1:8" ht="15.75" x14ac:dyDescent="0.25">
      <c r="A57" s="55">
        <v>12.8</v>
      </c>
      <c r="B57" s="51" t="s">
        <v>69</v>
      </c>
      <c r="C57" s="52">
        <v>170.8373153</v>
      </c>
      <c r="D57" s="52">
        <v>-67.612759600000004</v>
      </c>
      <c r="E57" s="52">
        <v>16.983158599999992</v>
      </c>
      <c r="F57" s="52">
        <v>-15.819008499999978</v>
      </c>
      <c r="G57" s="52">
        <v>-6.1661925000000002</v>
      </c>
      <c r="H57" s="52">
        <v>-4.6644916000000016</v>
      </c>
    </row>
    <row r="58" spans="1:8" ht="15.75" x14ac:dyDescent="0.25">
      <c r="A58" s="55">
        <v>12.9</v>
      </c>
      <c r="B58" s="51" t="s">
        <v>70</v>
      </c>
      <c r="C58" s="52">
        <v>2.9241340999999998</v>
      </c>
      <c r="D58" s="52">
        <v>3.0173509999999997</v>
      </c>
      <c r="E58" s="52">
        <v>1.2330192</v>
      </c>
      <c r="F58" s="52">
        <v>4.3437290000000006</v>
      </c>
      <c r="G58" s="52">
        <v>1.6114863000000001</v>
      </c>
      <c r="H58" s="52">
        <v>1.6690373000000001</v>
      </c>
    </row>
    <row r="59" spans="1:8" ht="15.75" x14ac:dyDescent="0.25">
      <c r="A59" s="59">
        <v>12.1</v>
      </c>
      <c r="B59" s="51" t="s">
        <v>71</v>
      </c>
      <c r="C59" s="52">
        <v>13.677056100000001</v>
      </c>
      <c r="D59" s="52">
        <v>27.694773599999998</v>
      </c>
      <c r="E59" s="52">
        <v>33.038939200000002</v>
      </c>
      <c r="F59" s="52">
        <v>54.0759896</v>
      </c>
      <c r="G59" s="52">
        <v>10.491593199999999</v>
      </c>
      <c r="H59" s="52">
        <v>29.777701</v>
      </c>
    </row>
    <row r="60" spans="1:8" ht="15.75" x14ac:dyDescent="0.25">
      <c r="A60" s="59">
        <v>12.11</v>
      </c>
      <c r="B60" s="51" t="s">
        <v>72</v>
      </c>
      <c r="C60" s="52">
        <v>20.485120299999991</v>
      </c>
      <c r="D60" s="52">
        <v>9.6924111000000011</v>
      </c>
      <c r="E60" s="52">
        <v>31.254950000000008</v>
      </c>
      <c r="F60" s="52">
        <v>16.395811600000002</v>
      </c>
      <c r="G60" s="52">
        <v>16.537447300000011</v>
      </c>
      <c r="H60" s="52">
        <v>17.492505600000001</v>
      </c>
    </row>
    <row r="61" spans="1:8" ht="15.75" x14ac:dyDescent="0.25">
      <c r="A61" s="59">
        <v>12.12</v>
      </c>
      <c r="B61" s="51" t="s">
        <v>73</v>
      </c>
      <c r="C61" s="52">
        <v>14.468635600000001</v>
      </c>
      <c r="D61" s="52">
        <v>31.7920585</v>
      </c>
      <c r="E61" s="52">
        <v>64.111342500000006</v>
      </c>
      <c r="F61" s="52">
        <v>94.106024399999995</v>
      </c>
      <c r="G61" s="52">
        <v>102.03530360000001</v>
      </c>
      <c r="H61" s="52">
        <v>149.00028319999998</v>
      </c>
    </row>
    <row r="62" spans="1:8" ht="15.75" x14ac:dyDescent="0.25">
      <c r="A62" s="59">
        <v>12.13</v>
      </c>
      <c r="B62" s="51" t="s">
        <v>74</v>
      </c>
      <c r="C62" s="52">
        <v>28.5605163</v>
      </c>
      <c r="D62" s="52">
        <v>40.982629199999998</v>
      </c>
      <c r="E62" s="52">
        <v>40.644825599999997</v>
      </c>
      <c r="F62" s="52">
        <v>30.166713599999998</v>
      </c>
      <c r="G62" s="52">
        <v>43.376343200000001</v>
      </c>
      <c r="H62" s="52">
        <v>27.390421800000002</v>
      </c>
    </row>
    <row r="63" spans="1:8" ht="15.75" x14ac:dyDescent="0.25">
      <c r="A63" s="59">
        <v>12.14</v>
      </c>
      <c r="B63" s="51" t="s">
        <v>75</v>
      </c>
      <c r="C63" s="52">
        <v>757.10313810000014</v>
      </c>
      <c r="D63" s="52">
        <v>1452.9223015999996</v>
      </c>
      <c r="E63" s="52">
        <v>922.94158389999996</v>
      </c>
      <c r="F63" s="52">
        <v>745.7912106</v>
      </c>
      <c r="G63" s="52">
        <v>545.77759049999997</v>
      </c>
      <c r="H63" s="52">
        <v>851.15655230000004</v>
      </c>
    </row>
    <row r="64" spans="1:8" ht="15.75" x14ac:dyDescent="0.25">
      <c r="A64" s="59"/>
      <c r="B64" s="51" t="s">
        <v>76</v>
      </c>
      <c r="C64" s="52"/>
      <c r="D64" s="52"/>
      <c r="E64" s="52"/>
      <c r="F64" s="52"/>
      <c r="G64" s="52"/>
      <c r="H64" s="52"/>
    </row>
    <row r="65" spans="1:8" ht="15.75" x14ac:dyDescent="0.25">
      <c r="A65" s="59" t="s">
        <v>77</v>
      </c>
      <c r="B65" s="60" t="s">
        <v>78</v>
      </c>
      <c r="C65" s="52">
        <v>93.297436099999999</v>
      </c>
      <c r="D65" s="52">
        <v>124.35599130000001</v>
      </c>
      <c r="E65" s="52">
        <v>135.5777368</v>
      </c>
      <c r="F65" s="52">
        <v>169.12085949999999</v>
      </c>
      <c r="G65" s="52">
        <v>207.9593859</v>
      </c>
      <c r="H65" s="52">
        <v>230.97707640000002</v>
      </c>
    </row>
    <row r="66" spans="1:8" ht="15.75" x14ac:dyDescent="0.25">
      <c r="A66" s="59" t="s">
        <v>79</v>
      </c>
      <c r="B66" s="60" t="s">
        <v>80</v>
      </c>
      <c r="C66" s="52">
        <v>263.04647999999997</v>
      </c>
      <c r="D66" s="52">
        <v>820.56146000000001</v>
      </c>
      <c r="E66" s="52">
        <v>218.47012000000001</v>
      </c>
      <c r="F66" s="52">
        <v>-20.714400000000001</v>
      </c>
      <c r="G66" s="52">
        <v>122.96155</v>
      </c>
      <c r="H66" s="52">
        <v>113.94933</v>
      </c>
    </row>
    <row r="67" spans="1:8" ht="15.75" x14ac:dyDescent="0.25">
      <c r="A67" s="59" t="s">
        <v>81</v>
      </c>
      <c r="B67" s="60" t="s">
        <v>82</v>
      </c>
      <c r="C67" s="52">
        <v>12.59126</v>
      </c>
      <c r="D67" s="52">
        <v>4.6256458</v>
      </c>
      <c r="E67" s="52">
        <v>5.8589205000000009</v>
      </c>
      <c r="F67" s="52">
        <v>9.1286351000000003</v>
      </c>
      <c r="G67" s="52">
        <v>19.747474</v>
      </c>
      <c r="H67" s="52">
        <v>8.6751837999999992</v>
      </c>
    </row>
    <row r="68" spans="1:8" ht="15.75" x14ac:dyDescent="0.25">
      <c r="A68" s="59" t="s">
        <v>83</v>
      </c>
      <c r="B68" s="60" t="s">
        <v>84</v>
      </c>
      <c r="C68" s="52">
        <v>162.28914410000002</v>
      </c>
      <c r="D68" s="52">
        <v>160.6920829</v>
      </c>
      <c r="E68" s="52">
        <v>129.00693480000001</v>
      </c>
      <c r="F68" s="52">
        <v>86.805190500000009</v>
      </c>
      <c r="G68" s="52">
        <v>85.704136599999998</v>
      </c>
      <c r="H68" s="52">
        <v>81.373390000000001</v>
      </c>
    </row>
    <row r="69" spans="1:8" ht="15.75" x14ac:dyDescent="0.25">
      <c r="A69" s="59" t="s">
        <v>85</v>
      </c>
      <c r="B69" s="60" t="s">
        <v>86</v>
      </c>
      <c r="C69" s="52">
        <v>162.98774779999999</v>
      </c>
      <c r="D69" s="52">
        <v>227.30450289999999</v>
      </c>
      <c r="E69" s="52">
        <v>240.06672119999996</v>
      </c>
      <c r="F69" s="52">
        <v>203.38543870000001</v>
      </c>
      <c r="G69" s="52">
        <v>182.58363219999998</v>
      </c>
      <c r="H69" s="52">
        <v>232.86784449999999</v>
      </c>
    </row>
    <row r="70" spans="1:8" ht="15.75" x14ac:dyDescent="0.25">
      <c r="A70" s="59" t="s">
        <v>87</v>
      </c>
      <c r="B70" s="60" t="s">
        <v>88</v>
      </c>
      <c r="C70" s="52">
        <v>0</v>
      </c>
      <c r="D70" s="52">
        <v>11.028050700000001</v>
      </c>
      <c r="E70" s="52">
        <v>71.322789400000005</v>
      </c>
      <c r="F70" s="52">
        <v>48.733468799999997</v>
      </c>
      <c r="G70" s="52">
        <v>24.4725964</v>
      </c>
      <c r="H70" s="52">
        <v>18.253980300000002</v>
      </c>
    </row>
    <row r="71" spans="1:8" ht="15.75" x14ac:dyDescent="0.25">
      <c r="A71" s="59" t="s">
        <v>89</v>
      </c>
      <c r="B71" s="60" t="s">
        <v>90</v>
      </c>
      <c r="C71" s="52">
        <v>0</v>
      </c>
      <c r="D71" s="52">
        <v>0</v>
      </c>
      <c r="E71" s="52">
        <v>0</v>
      </c>
      <c r="F71" s="52">
        <v>0</v>
      </c>
      <c r="G71" s="52">
        <v>0</v>
      </c>
      <c r="H71" s="52">
        <v>0</v>
      </c>
    </row>
    <row r="72" spans="1:8" ht="15.75" x14ac:dyDescent="0.25">
      <c r="A72" s="59" t="s">
        <v>91</v>
      </c>
      <c r="B72" s="60" t="s">
        <v>92</v>
      </c>
      <c r="C72" s="52"/>
      <c r="D72" s="52"/>
      <c r="E72" s="52"/>
      <c r="F72" s="52">
        <v>0</v>
      </c>
      <c r="G72" s="52">
        <v>0</v>
      </c>
      <c r="H72" s="52"/>
    </row>
    <row r="73" spans="1:8" ht="15.75" x14ac:dyDescent="0.25">
      <c r="A73" s="59" t="s">
        <v>93</v>
      </c>
      <c r="B73" s="60" t="s">
        <v>94</v>
      </c>
      <c r="C73" s="52">
        <v>3.7084199</v>
      </c>
      <c r="D73" s="52">
        <v>5.2438756999999994</v>
      </c>
      <c r="E73" s="52">
        <v>3.0562104999999997</v>
      </c>
      <c r="F73" s="52">
        <v>2.4706915</v>
      </c>
      <c r="G73" s="52">
        <v>6.3426846999999995</v>
      </c>
      <c r="H73" s="52">
        <v>3.7450170000000003</v>
      </c>
    </row>
    <row r="74" spans="1:8" ht="15.75" x14ac:dyDescent="0.25">
      <c r="A74" s="59" t="s">
        <v>95</v>
      </c>
      <c r="B74" s="60" t="s">
        <v>96</v>
      </c>
      <c r="C74" s="52">
        <v>59.182650200000239</v>
      </c>
      <c r="D74" s="52">
        <v>99.110692299999528</v>
      </c>
      <c r="E74" s="52">
        <v>119.58215069999994</v>
      </c>
      <c r="F74" s="52">
        <v>246.86132650000008</v>
      </c>
      <c r="G74" s="52">
        <v>-103.99386930000003</v>
      </c>
      <c r="H74" s="52">
        <v>161.31473030000018</v>
      </c>
    </row>
    <row r="75" spans="1:8" ht="15.75" x14ac:dyDescent="0.25">
      <c r="A75" s="59"/>
      <c r="B75" s="51"/>
      <c r="C75" s="52"/>
      <c r="D75" s="52"/>
      <c r="E75" s="52"/>
      <c r="F75" s="52"/>
      <c r="G75" s="52"/>
      <c r="H75" s="52"/>
    </row>
    <row r="76" spans="1:8" ht="15.75" x14ac:dyDescent="0.25">
      <c r="A76" s="50"/>
      <c r="B76" s="51" t="s">
        <v>97</v>
      </c>
      <c r="C76" s="56">
        <f t="shared" ref="C76:H76" si="3">SUM(C50:C63)</f>
        <v>1619.0441271999998</v>
      </c>
      <c r="D76" s="56">
        <f t="shared" si="3"/>
        <v>2180.1978089999998</v>
      </c>
      <c r="E76" s="56">
        <f t="shared" si="3"/>
        <v>2099.2815909999999</v>
      </c>
      <c r="F76" s="56">
        <f t="shared" si="3"/>
        <v>2391.8095063000001</v>
      </c>
      <c r="G76" s="56">
        <f t="shared" si="3"/>
        <v>2093.3563251999994</v>
      </c>
      <c r="H76" s="56">
        <f t="shared" si="3"/>
        <v>2502.0809946999998</v>
      </c>
    </row>
    <row r="77" spans="1:8" ht="15.75" x14ac:dyDescent="0.25">
      <c r="A77" s="50">
        <v>13</v>
      </c>
      <c r="B77" s="51" t="s">
        <v>98</v>
      </c>
      <c r="C77" s="56">
        <f>+C9+C10+C76+C44+C45+C46+C48+C47+C11+C12+C24+C13</f>
        <v>38450.5237204</v>
      </c>
      <c r="D77" s="56">
        <f>+D9+D10+D76+D44+D45+D46+D48+D47+D11+D12+D24+D13</f>
        <v>41233.076589900003</v>
      </c>
      <c r="E77" s="56">
        <f>E9+E10+E76+E44+E45+E46+E48+E47+E11+E12+E24+E13</f>
        <v>40457.567651100006</v>
      </c>
      <c r="F77" s="56">
        <f>F9+F10+F76+F44+F45+F46+F48+F47+F11+F12+F24+F13</f>
        <v>42195.777129399998</v>
      </c>
      <c r="G77" s="56">
        <f>+G9+G10+G76+G44+G45+G46+G48+G47+G11+G12+G24+G13</f>
        <v>45384.022936900001</v>
      </c>
      <c r="H77" s="56">
        <f>+H9+H10+H76+H44+H45+H46+H48+H47+H11+H12+H24+H13</f>
        <v>49516.309547700002</v>
      </c>
    </row>
    <row r="78" spans="1:8" ht="15.75" x14ac:dyDescent="0.25">
      <c r="A78" s="50">
        <v>14</v>
      </c>
      <c r="B78" s="51" t="s">
        <v>99</v>
      </c>
      <c r="C78" s="52">
        <v>-80.584488100000002</v>
      </c>
      <c r="D78" s="52">
        <v>-112.23669609999999</v>
      </c>
      <c r="E78" s="52">
        <v>-103.83396949999999</v>
      </c>
      <c r="F78" s="52">
        <v>-127.174491</v>
      </c>
      <c r="G78" s="52">
        <v>-130.4498256</v>
      </c>
      <c r="H78" s="52">
        <v>-135.58055630000004</v>
      </c>
    </row>
    <row r="79" spans="1:8" ht="15.75" x14ac:dyDescent="0.25">
      <c r="A79" s="50">
        <v>15</v>
      </c>
      <c r="B79" s="51" t="s">
        <v>100</v>
      </c>
      <c r="C79" s="56">
        <f t="shared" ref="C79:H79" si="4">+C77+C78</f>
        <v>38369.939232299999</v>
      </c>
      <c r="D79" s="56">
        <f t="shared" si="4"/>
        <v>41120.839893800003</v>
      </c>
      <c r="E79" s="56">
        <f t="shared" si="4"/>
        <v>40353.733681600002</v>
      </c>
      <c r="F79" s="56">
        <f t="shared" si="4"/>
        <v>42068.6026384</v>
      </c>
      <c r="G79" s="56">
        <f t="shared" si="4"/>
        <v>45253.5731113</v>
      </c>
      <c r="H79" s="56">
        <f t="shared" si="4"/>
        <v>49380.728991399999</v>
      </c>
    </row>
    <row r="80" spans="1:8" ht="15.75" x14ac:dyDescent="0.25">
      <c r="A80" s="50">
        <v>16</v>
      </c>
      <c r="B80" s="61" t="s">
        <v>101</v>
      </c>
      <c r="C80" s="82">
        <v>398.85999999999996</v>
      </c>
      <c r="D80" s="82">
        <v>689.85</v>
      </c>
      <c r="E80" s="82">
        <v>589.15235470985715</v>
      </c>
      <c r="F80" s="82">
        <v>1290.9604088301694</v>
      </c>
      <c r="G80" s="82">
        <v>716.43227995483812</v>
      </c>
      <c r="H80" s="54"/>
    </row>
    <row r="81" spans="1:8" ht="16.5" thickBot="1" x14ac:dyDescent="0.3">
      <c r="A81" s="62"/>
      <c r="B81" s="63" t="s">
        <v>102</v>
      </c>
      <c r="C81" s="64">
        <f t="shared" ref="C81:H81" si="5">+C79+C80</f>
        <v>38768.7992323</v>
      </c>
      <c r="D81" s="64">
        <f t="shared" si="5"/>
        <v>41810.689893800001</v>
      </c>
      <c r="E81" s="64">
        <f t="shared" si="5"/>
        <v>40942.886036309857</v>
      </c>
      <c r="F81" s="64">
        <f t="shared" si="5"/>
        <v>43359.563047230171</v>
      </c>
      <c r="G81" s="64">
        <f t="shared" si="5"/>
        <v>45970.005391254839</v>
      </c>
      <c r="H81" s="64">
        <f t="shared" si="5"/>
        <v>49380.728991399999</v>
      </c>
    </row>
    <row r="82" spans="1:8" ht="15.75" x14ac:dyDescent="0.25">
      <c r="A82" s="65"/>
      <c r="B82" s="66"/>
      <c r="C82" s="67"/>
      <c r="D82" s="67"/>
      <c r="E82" s="67"/>
      <c r="F82" s="67"/>
      <c r="G82" s="67"/>
      <c r="H82" s="67"/>
    </row>
    <row r="83" spans="1:8" ht="15.75" thickBot="1" x14ac:dyDescent="0.3">
      <c r="A83" s="45"/>
      <c r="B83" s="46"/>
      <c r="C83" s="46"/>
      <c r="F83" s="3" t="s">
        <v>4</v>
      </c>
    </row>
    <row r="84" spans="1:8" x14ac:dyDescent="0.25">
      <c r="A84" s="47" t="s">
        <v>5</v>
      </c>
      <c r="B84" s="48" t="s">
        <v>6</v>
      </c>
      <c r="C84" s="49" t="s">
        <v>7</v>
      </c>
      <c r="D84" s="49" t="s">
        <v>8</v>
      </c>
      <c r="E84" s="49" t="s">
        <v>9</v>
      </c>
      <c r="F84" s="49" t="s">
        <v>10</v>
      </c>
      <c r="G84" s="49" t="s">
        <v>11</v>
      </c>
      <c r="H84" s="49" t="s">
        <v>12</v>
      </c>
    </row>
    <row r="85" spans="1:8" x14ac:dyDescent="0.25">
      <c r="A85" s="32">
        <v>1</v>
      </c>
      <c r="B85" s="68" t="s">
        <v>59</v>
      </c>
      <c r="C85" s="31"/>
      <c r="D85" s="32"/>
      <c r="E85" s="32"/>
      <c r="F85" s="32"/>
      <c r="G85" s="32"/>
      <c r="H85" s="32"/>
    </row>
    <row r="86" spans="1:8" x14ac:dyDescent="0.25">
      <c r="A86" s="32"/>
      <c r="B86" s="69" t="s">
        <v>103</v>
      </c>
      <c r="C86" s="70">
        <v>0</v>
      </c>
      <c r="D86" s="71">
        <v>0</v>
      </c>
      <c r="E86" s="71">
        <v>0</v>
      </c>
      <c r="F86" s="71">
        <v>0</v>
      </c>
      <c r="G86" s="71">
        <v>0</v>
      </c>
      <c r="H86" s="71">
        <v>0</v>
      </c>
    </row>
    <row r="87" spans="1:8" x14ac:dyDescent="0.25">
      <c r="A87" s="32"/>
      <c r="B87" s="32" t="s">
        <v>104</v>
      </c>
      <c r="C87" s="70">
        <v>0</v>
      </c>
      <c r="D87" s="70">
        <v>-125.6224</v>
      </c>
      <c r="E87" s="70">
        <v>0</v>
      </c>
      <c r="F87" s="70">
        <v>0</v>
      </c>
      <c r="G87" s="70">
        <v>0</v>
      </c>
      <c r="H87" s="70">
        <v>0</v>
      </c>
    </row>
    <row r="88" spans="1:8" x14ac:dyDescent="0.25">
      <c r="A88" s="32"/>
      <c r="B88" s="32" t="s">
        <v>105</v>
      </c>
      <c r="C88" s="70">
        <v>0</v>
      </c>
      <c r="D88" s="70">
        <v>0</v>
      </c>
      <c r="E88" s="70">
        <v>0</v>
      </c>
      <c r="F88" s="70">
        <v>0</v>
      </c>
      <c r="G88" s="70">
        <v>0</v>
      </c>
      <c r="H88" s="70">
        <v>0</v>
      </c>
    </row>
    <row r="89" spans="1:8" x14ac:dyDescent="0.25">
      <c r="A89" s="32"/>
      <c r="B89" s="72" t="s">
        <v>106</v>
      </c>
      <c r="C89" s="37">
        <f t="shared" ref="C89:H89" si="6">+SUM(C86:C88)</f>
        <v>0</v>
      </c>
      <c r="D89" s="37">
        <f t="shared" si="6"/>
        <v>-125.6224</v>
      </c>
      <c r="E89" s="37">
        <f t="shared" si="6"/>
        <v>0</v>
      </c>
      <c r="F89" s="37">
        <f t="shared" si="6"/>
        <v>0</v>
      </c>
      <c r="G89" s="37">
        <f t="shared" si="6"/>
        <v>0</v>
      </c>
      <c r="H89" s="37">
        <f t="shared" si="6"/>
        <v>0</v>
      </c>
    </row>
    <row r="90" spans="1:8" x14ac:dyDescent="0.25">
      <c r="A90" s="32"/>
      <c r="B90" s="32"/>
      <c r="C90" s="38">
        <f t="shared" ref="C90:H90" si="7">+C89-C47</f>
        <v>0</v>
      </c>
      <c r="D90" s="38">
        <f t="shared" si="7"/>
        <v>0</v>
      </c>
      <c r="E90" s="38">
        <f t="shared" si="7"/>
        <v>0</v>
      </c>
      <c r="F90" s="38">
        <f t="shared" si="7"/>
        <v>0</v>
      </c>
      <c r="G90" s="38">
        <f t="shared" si="7"/>
        <v>0</v>
      </c>
      <c r="H90" s="38">
        <f t="shared" si="7"/>
        <v>0</v>
      </c>
    </row>
    <row r="91" spans="1:8" x14ac:dyDescent="0.25">
      <c r="A91" s="32">
        <v>2</v>
      </c>
      <c r="B91" s="72" t="s">
        <v>107</v>
      </c>
      <c r="C91" s="31"/>
      <c r="D91" s="32"/>
      <c r="E91" s="32"/>
      <c r="F91" s="32"/>
      <c r="G91" s="32"/>
      <c r="H91" s="32"/>
    </row>
    <row r="92" spans="1:8" x14ac:dyDescent="0.25">
      <c r="A92" s="32"/>
      <c r="B92" s="32" t="s">
        <v>108</v>
      </c>
      <c r="C92" s="70">
        <v>559.13257060000001</v>
      </c>
      <c r="D92" s="70">
        <v>627.26995179999994</v>
      </c>
      <c r="E92" s="70">
        <v>603.04052999999999</v>
      </c>
      <c r="F92" s="70">
        <v>694.51446879999992</v>
      </c>
      <c r="G92" s="70">
        <v>483.54530999999997</v>
      </c>
      <c r="H92" s="70">
        <v>545.65079100000003</v>
      </c>
    </row>
    <row r="93" spans="1:8" x14ac:dyDescent="0.25">
      <c r="A93" s="32"/>
      <c r="B93" s="32" t="s">
        <v>109</v>
      </c>
      <c r="C93" s="70">
        <v>1.3559148999999999</v>
      </c>
      <c r="D93" s="70">
        <v>0.90702919999999998</v>
      </c>
      <c r="E93" s="70">
        <v>0.4580747</v>
      </c>
      <c r="F93" s="70">
        <v>0.44727849999999997</v>
      </c>
      <c r="G93" s="70">
        <v>0.9817188</v>
      </c>
      <c r="H93" s="70">
        <v>0.42036279999999998</v>
      </c>
    </row>
    <row r="94" spans="1:8" x14ac:dyDescent="0.25">
      <c r="A94" s="32"/>
      <c r="B94" s="32" t="s">
        <v>110</v>
      </c>
      <c r="C94" s="70">
        <v>0.38988000000007816</v>
      </c>
      <c r="D94" s="70">
        <v>0.72966000000009168</v>
      </c>
      <c r="E94" s="70">
        <v>0.28944000000001063</v>
      </c>
      <c r="F94" s="70">
        <v>3.0929999999937008E-2</v>
      </c>
      <c r="G94" s="70">
        <v>6.6946448384896939E-14</v>
      </c>
      <c r="H94" s="70">
        <v>2.0816681711721685E-14</v>
      </c>
    </row>
    <row r="95" spans="1:8" x14ac:dyDescent="0.25">
      <c r="A95" s="32"/>
      <c r="B95" s="72" t="s">
        <v>106</v>
      </c>
      <c r="C95" s="37">
        <f t="shared" ref="C95:H95" si="8">SUM(C92:C94)</f>
        <v>560.87836550000009</v>
      </c>
      <c r="D95" s="37">
        <f t="shared" si="8"/>
        <v>628.90664100000004</v>
      </c>
      <c r="E95" s="37">
        <f t="shared" si="8"/>
        <v>603.7880447</v>
      </c>
      <c r="F95" s="37">
        <f t="shared" si="8"/>
        <v>694.99267729999985</v>
      </c>
      <c r="G95" s="37">
        <f t="shared" si="8"/>
        <v>484.52702880000004</v>
      </c>
      <c r="H95" s="37">
        <f t="shared" si="8"/>
        <v>546.07115380000005</v>
      </c>
    </row>
    <row r="96" spans="1:8" x14ac:dyDescent="0.25">
      <c r="A96" s="32"/>
      <c r="B96" s="32"/>
      <c r="C96" s="70">
        <f t="shared" ref="C96:H96" si="9">+C95-C16</f>
        <v>0</v>
      </c>
      <c r="D96" s="70">
        <f t="shared" si="9"/>
        <v>0</v>
      </c>
      <c r="E96" s="70">
        <f t="shared" si="9"/>
        <v>0</v>
      </c>
      <c r="F96" s="70">
        <f t="shared" si="9"/>
        <v>0</v>
      </c>
      <c r="G96" s="70">
        <f t="shared" si="9"/>
        <v>0</v>
      </c>
      <c r="H96" s="70">
        <f t="shared" si="9"/>
        <v>0</v>
      </c>
    </row>
    <row r="97" spans="1:8" x14ac:dyDescent="0.25">
      <c r="A97" s="32">
        <v>3</v>
      </c>
      <c r="B97" s="72" t="s">
        <v>99</v>
      </c>
      <c r="C97" s="31"/>
      <c r="D97" s="32"/>
      <c r="E97" s="32"/>
      <c r="F97" s="32"/>
      <c r="G97" s="32"/>
      <c r="H97" s="32"/>
    </row>
    <row r="98" spans="1:8" x14ac:dyDescent="0.25">
      <c r="A98" s="32"/>
      <c r="B98" s="32" t="s">
        <v>111</v>
      </c>
      <c r="C98" s="73">
        <v>-61.476308400000001</v>
      </c>
      <c r="D98" s="73">
        <v>-93.398531699999992</v>
      </c>
      <c r="E98" s="73">
        <v>-85.784365700000009</v>
      </c>
      <c r="F98" s="73">
        <v>-107.28000449999999</v>
      </c>
      <c r="G98" s="73">
        <v>-111.23206689999999</v>
      </c>
      <c r="H98" s="73">
        <v>-122.97678840000002</v>
      </c>
    </row>
    <row r="99" spans="1:8" x14ac:dyDescent="0.25">
      <c r="A99" s="32"/>
      <c r="B99" s="32" t="s">
        <v>112</v>
      </c>
      <c r="C99" s="73">
        <v>0</v>
      </c>
      <c r="D99" s="73">
        <v>0</v>
      </c>
      <c r="E99" s="73">
        <v>0</v>
      </c>
      <c r="F99" s="73">
        <v>0</v>
      </c>
      <c r="G99" s="73">
        <v>0</v>
      </c>
      <c r="H99" s="73">
        <v>0</v>
      </c>
    </row>
    <row r="100" spans="1:8" x14ac:dyDescent="0.25">
      <c r="A100" s="32"/>
      <c r="B100" s="32" t="s">
        <v>113</v>
      </c>
      <c r="C100" s="73">
        <v>0</v>
      </c>
      <c r="D100" s="73">
        <v>0</v>
      </c>
      <c r="E100" s="73">
        <v>0</v>
      </c>
      <c r="F100" s="73">
        <v>0</v>
      </c>
      <c r="G100" s="73">
        <v>0</v>
      </c>
      <c r="H100" s="73">
        <v>0</v>
      </c>
    </row>
    <row r="101" spans="1:8" x14ac:dyDescent="0.25">
      <c r="A101" s="32"/>
      <c r="B101" s="32" t="s">
        <v>114</v>
      </c>
      <c r="C101" s="73">
        <v>-1.4831317000000002</v>
      </c>
      <c r="D101" s="73">
        <v>-2.4731844999999999</v>
      </c>
      <c r="E101" s="73">
        <v>-1.2421</v>
      </c>
      <c r="F101" s="73">
        <v>-2.5845199999999999</v>
      </c>
      <c r="G101" s="73">
        <v>-1.81636</v>
      </c>
      <c r="H101" s="73">
        <v>-1.0659033</v>
      </c>
    </row>
    <row r="102" spans="1:8" x14ac:dyDescent="0.25">
      <c r="A102" s="32"/>
      <c r="B102" s="74" t="s">
        <v>115</v>
      </c>
      <c r="C102" s="73">
        <v>-17.625048</v>
      </c>
      <c r="D102" s="73">
        <v>-16.364979900000002</v>
      </c>
      <c r="E102" s="73">
        <v>-16.807503799999999</v>
      </c>
      <c r="F102" s="73">
        <v>-17.309966499999998</v>
      </c>
      <c r="G102" s="73">
        <v>-17.401398700000001</v>
      </c>
      <c r="H102" s="73">
        <v>-11.537864599999999</v>
      </c>
    </row>
    <row r="103" spans="1:8" x14ac:dyDescent="0.25">
      <c r="A103" s="32"/>
      <c r="B103" s="74" t="s">
        <v>110</v>
      </c>
      <c r="C103" s="73">
        <v>0</v>
      </c>
      <c r="D103" s="73">
        <v>0</v>
      </c>
      <c r="E103" s="73">
        <v>0</v>
      </c>
      <c r="F103" s="73">
        <v>0</v>
      </c>
      <c r="G103" s="73">
        <v>0</v>
      </c>
      <c r="H103" s="73">
        <v>0</v>
      </c>
    </row>
    <row r="104" spans="1:8" x14ac:dyDescent="0.25">
      <c r="A104" s="32"/>
      <c r="B104" s="72" t="s">
        <v>106</v>
      </c>
      <c r="C104" s="41">
        <f t="shared" ref="C104:H104" si="10">+SUM(C98:C103)</f>
        <v>-80.584488100000002</v>
      </c>
      <c r="D104" s="41">
        <f t="shared" si="10"/>
        <v>-112.23669609999999</v>
      </c>
      <c r="E104" s="41">
        <f t="shared" si="10"/>
        <v>-103.83396949999999</v>
      </c>
      <c r="F104" s="41">
        <f t="shared" si="10"/>
        <v>-127.17449099999999</v>
      </c>
      <c r="G104" s="41">
        <f t="shared" si="10"/>
        <v>-130.4498256</v>
      </c>
      <c r="H104" s="41">
        <f t="shared" si="10"/>
        <v>-135.58055630000001</v>
      </c>
    </row>
    <row r="105" spans="1:8" x14ac:dyDescent="0.25">
      <c r="A105" s="32"/>
      <c r="B105" s="32"/>
      <c r="C105" s="73">
        <f t="shared" ref="C105:H105" si="11">+C104-C78</f>
        <v>0</v>
      </c>
      <c r="D105" s="73">
        <f t="shared" si="11"/>
        <v>0</v>
      </c>
      <c r="E105" s="73">
        <f t="shared" si="11"/>
        <v>0</v>
      </c>
      <c r="F105" s="73">
        <f t="shared" si="11"/>
        <v>0</v>
      </c>
      <c r="G105" s="73">
        <f t="shared" si="11"/>
        <v>0</v>
      </c>
      <c r="H105" s="73">
        <f t="shared" si="11"/>
        <v>0</v>
      </c>
    </row>
  </sheetData>
  <mergeCells count="5">
    <mergeCell ref="E1:G1"/>
    <mergeCell ref="B2:G2"/>
    <mergeCell ref="C4:G4"/>
    <mergeCell ref="C5:G5"/>
    <mergeCell ref="H42:H43"/>
  </mergeCells>
  <pageMargins left="0.5" right="0.5" top="0.5" bottom="0.5" header="0.5" footer="0.5"/>
  <pageSetup scale="59" fitToHeight="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6"/>
  <sheetViews>
    <sheetView tabSelected="1" topLeftCell="E55" workbookViewId="0">
      <selection activeCell="H65" sqref="H65"/>
    </sheetView>
  </sheetViews>
  <sheetFormatPr defaultColWidth="9.140625" defaultRowHeight="15" x14ac:dyDescent="0.25"/>
  <cols>
    <col min="1" max="1" width="7.140625" style="3" customWidth="1"/>
    <col min="2" max="2" width="48" style="3" customWidth="1"/>
    <col min="3" max="3" width="14" style="2" customWidth="1"/>
    <col min="4" max="5" width="14.28515625" style="3" customWidth="1"/>
    <col min="6" max="6" width="13.7109375" style="3" customWidth="1"/>
    <col min="7" max="7" width="12.85546875" style="3" customWidth="1"/>
    <col min="8" max="8" width="12.28515625" style="3" customWidth="1"/>
    <col min="9" max="16384" width="9.140625" style="2"/>
  </cols>
  <sheetData>
    <row r="1" spans="1:8" x14ac:dyDescent="0.25">
      <c r="A1" s="77"/>
      <c r="B1" s="77"/>
      <c r="C1" s="77"/>
      <c r="D1" s="77"/>
      <c r="E1" s="106" t="s">
        <v>116</v>
      </c>
      <c r="F1" s="106"/>
      <c r="G1" s="106"/>
    </row>
    <row r="2" spans="1:8" x14ac:dyDescent="0.25">
      <c r="A2" s="106" t="s">
        <v>0</v>
      </c>
      <c r="B2" s="106"/>
      <c r="C2" s="106"/>
      <c r="D2" s="106"/>
      <c r="E2" s="106"/>
      <c r="F2" s="106"/>
      <c r="G2" s="106"/>
    </row>
    <row r="3" spans="1:8" x14ac:dyDescent="0.25">
      <c r="A3" s="77"/>
      <c r="B3" s="77"/>
      <c r="C3" s="77"/>
      <c r="D3" s="77"/>
      <c r="E3" s="77"/>
      <c r="F3" s="77"/>
      <c r="G3" s="77"/>
    </row>
    <row r="4" spans="1:8" x14ac:dyDescent="0.25">
      <c r="A4" s="77"/>
      <c r="B4" s="78" t="s">
        <v>1</v>
      </c>
      <c r="C4" s="107" t="s">
        <v>2</v>
      </c>
      <c r="D4" s="107"/>
      <c r="E4" s="107"/>
      <c r="F4" s="107"/>
      <c r="G4" s="107"/>
    </row>
    <row r="5" spans="1:8" x14ac:dyDescent="0.25">
      <c r="A5" s="77"/>
      <c r="B5" s="78" t="s">
        <v>3</v>
      </c>
      <c r="C5" s="107" t="s">
        <v>122</v>
      </c>
      <c r="D5" s="107"/>
      <c r="E5" s="107"/>
      <c r="F5" s="107"/>
      <c r="G5" s="107"/>
    </row>
    <row r="8" spans="1:8" ht="15.75" thickBot="1" x14ac:dyDescent="0.3">
      <c r="A8" s="45"/>
      <c r="B8" s="46"/>
      <c r="C8" s="46"/>
      <c r="F8" s="3" t="s">
        <v>4</v>
      </c>
    </row>
    <row r="9" spans="1:8" ht="29.25" customHeight="1" x14ac:dyDescent="0.25">
      <c r="A9" s="47" t="s">
        <v>5</v>
      </c>
      <c r="B9" s="48" t="s">
        <v>6</v>
      </c>
      <c r="C9" s="49" t="s">
        <v>7</v>
      </c>
      <c r="D9" s="49" t="s">
        <v>8</v>
      </c>
      <c r="E9" s="49" t="s">
        <v>9</v>
      </c>
      <c r="F9" s="49" t="s">
        <v>10</v>
      </c>
      <c r="G9" s="49" t="s">
        <v>11</v>
      </c>
      <c r="H9" s="49" t="s">
        <v>12</v>
      </c>
    </row>
    <row r="10" spans="1:8" s="3" customFormat="1" ht="15.75" x14ac:dyDescent="0.25">
      <c r="A10" s="50">
        <v>1</v>
      </c>
      <c r="B10" s="51" t="s">
        <v>13</v>
      </c>
      <c r="C10" s="52">
        <v>4167.7817147999995</v>
      </c>
      <c r="D10" s="52">
        <v>5085.5571707999998</v>
      </c>
      <c r="E10" s="52">
        <v>4133.8126655999995</v>
      </c>
      <c r="F10" s="52">
        <v>2209.1733301000004</v>
      </c>
      <c r="G10" s="52">
        <v>1465.8538559000001</v>
      </c>
      <c r="H10" s="52">
        <v>640.24013920000004</v>
      </c>
    </row>
    <row r="11" spans="1:8" s="3" customFormat="1" ht="15.75" x14ac:dyDescent="0.25">
      <c r="A11" s="50">
        <v>2</v>
      </c>
      <c r="B11" s="51" t="s">
        <v>14</v>
      </c>
      <c r="C11" s="52">
        <v>2504.8134656000002</v>
      </c>
      <c r="D11" s="52">
        <v>2600.7169262000002</v>
      </c>
      <c r="E11" s="52">
        <v>3134.4368326999997</v>
      </c>
      <c r="F11" s="52">
        <v>3661.3326244</v>
      </c>
      <c r="G11" s="52">
        <v>2964.7189916999996</v>
      </c>
      <c r="H11" s="52">
        <v>2948.6464688000001</v>
      </c>
    </row>
    <row r="12" spans="1:8" s="3" customFormat="1" ht="15.75" x14ac:dyDescent="0.25">
      <c r="A12" s="50">
        <v>3</v>
      </c>
      <c r="B12" s="51" t="s">
        <v>15</v>
      </c>
      <c r="C12" s="52">
        <v>209.28939</v>
      </c>
      <c r="D12" s="52">
        <v>229.41676000000001</v>
      </c>
      <c r="E12" s="52">
        <v>245.83111</v>
      </c>
      <c r="F12" s="52">
        <v>207.78300999999999</v>
      </c>
      <c r="G12" s="52">
        <v>217.17421999999999</v>
      </c>
      <c r="H12" s="52">
        <v>153.80050199999999</v>
      </c>
    </row>
    <row r="13" spans="1:8" s="3" customFormat="1" ht="15.75" x14ac:dyDescent="0.25">
      <c r="A13" s="50">
        <v>4</v>
      </c>
      <c r="B13" s="51" t="s">
        <v>16</v>
      </c>
      <c r="C13" s="52">
        <v>1563.1184622000001</v>
      </c>
      <c r="D13" s="52">
        <v>1880.7839022000001</v>
      </c>
      <c r="E13" s="52">
        <v>2081.6472887999998</v>
      </c>
      <c r="F13" s="52">
        <v>2242.9417573000001</v>
      </c>
      <c r="G13" s="52">
        <v>2481.7607037000002</v>
      </c>
      <c r="H13" s="52">
        <v>2914.8839716999996</v>
      </c>
    </row>
    <row r="14" spans="1:8" s="3" customFormat="1" ht="15.75" x14ac:dyDescent="0.25">
      <c r="A14" s="50">
        <v>5</v>
      </c>
      <c r="B14" s="51" t="s">
        <v>17</v>
      </c>
      <c r="C14" s="52">
        <v>580.59771179999996</v>
      </c>
      <c r="D14" s="53">
        <v>1080.2821381000001</v>
      </c>
      <c r="E14" s="53">
        <v>532.16030850000004</v>
      </c>
      <c r="F14" s="53">
        <v>961.32454129999996</v>
      </c>
      <c r="G14" s="53">
        <v>1291.8975707</v>
      </c>
      <c r="H14" s="53">
        <v>588.95137920000002</v>
      </c>
    </row>
    <row r="15" spans="1:8" s="3" customFormat="1" ht="15.75" x14ac:dyDescent="0.25">
      <c r="A15" s="50">
        <v>6</v>
      </c>
      <c r="B15" s="51" t="s">
        <v>18</v>
      </c>
      <c r="C15" s="54"/>
      <c r="D15" s="54"/>
      <c r="E15" s="54"/>
      <c r="F15" s="54"/>
      <c r="G15" s="54"/>
      <c r="H15" s="54"/>
    </row>
    <row r="16" spans="1:8" s="3" customFormat="1" ht="15.75" x14ac:dyDescent="0.25">
      <c r="A16" s="55">
        <v>6.1</v>
      </c>
      <c r="B16" s="51" t="s">
        <v>19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</row>
    <row r="17" spans="1:8" s="3" customFormat="1" ht="15.75" x14ac:dyDescent="0.25">
      <c r="A17" s="55">
        <v>6.2</v>
      </c>
      <c r="B17" s="51" t="s">
        <v>20</v>
      </c>
      <c r="C17" s="52">
        <v>309.25373430000002</v>
      </c>
      <c r="D17" s="52">
        <v>346.60516329999996</v>
      </c>
      <c r="E17" s="52">
        <v>368.94916999999998</v>
      </c>
      <c r="F17" s="52">
        <v>280.13263000000001</v>
      </c>
      <c r="G17" s="52">
        <v>237.47040999999999</v>
      </c>
      <c r="H17" s="52">
        <v>218.90067999999999</v>
      </c>
    </row>
    <row r="18" spans="1:8" s="3" customFormat="1" ht="15.75" x14ac:dyDescent="0.25">
      <c r="A18" s="55">
        <v>6.3</v>
      </c>
      <c r="B18" s="51" t="s">
        <v>21</v>
      </c>
      <c r="C18" s="52">
        <v>381.90323910000006</v>
      </c>
      <c r="D18" s="52">
        <v>386.41076549999997</v>
      </c>
      <c r="E18" s="52">
        <v>377.42346870000006</v>
      </c>
      <c r="F18" s="52">
        <v>299.83447000000001</v>
      </c>
      <c r="G18" s="52">
        <v>230.43895690000002</v>
      </c>
      <c r="H18" s="52">
        <v>224.51548989999998</v>
      </c>
    </row>
    <row r="19" spans="1:8" s="3" customFormat="1" ht="15.75" x14ac:dyDescent="0.25">
      <c r="A19" s="55">
        <v>6.4</v>
      </c>
      <c r="B19" s="51" t="s">
        <v>22</v>
      </c>
      <c r="C19" s="52">
        <v>79.256808300000003</v>
      </c>
      <c r="D19" s="52">
        <v>74.750783299999995</v>
      </c>
      <c r="E19" s="52">
        <v>76.756260900000001</v>
      </c>
      <c r="F19" s="52">
        <v>96.111648599999995</v>
      </c>
      <c r="G19" s="52">
        <v>93.559781099999995</v>
      </c>
      <c r="H19" s="52">
        <v>78.296500399999999</v>
      </c>
    </row>
    <row r="20" spans="1:8" s="3" customFormat="1" ht="15.75" x14ac:dyDescent="0.25">
      <c r="A20" s="55">
        <v>6.5</v>
      </c>
      <c r="B20" s="51" t="s">
        <v>23</v>
      </c>
      <c r="C20" s="52">
        <v>0</v>
      </c>
      <c r="D20" s="52">
        <v>0.47044999999999998</v>
      </c>
      <c r="E20" s="52">
        <v>3.5982699999999999</v>
      </c>
      <c r="F20" s="52">
        <v>0.64</v>
      </c>
      <c r="G20" s="52">
        <v>9.8261099999999999</v>
      </c>
      <c r="H20" s="52">
        <v>2.7393800000000001</v>
      </c>
    </row>
    <row r="21" spans="1:8" s="3" customFormat="1" ht="15.75" x14ac:dyDescent="0.25">
      <c r="A21" s="55">
        <v>6.6</v>
      </c>
      <c r="B21" s="51" t="s">
        <v>24</v>
      </c>
      <c r="C21" s="52">
        <v>0</v>
      </c>
      <c r="D21" s="52">
        <v>0</v>
      </c>
      <c r="E21" s="52">
        <v>0</v>
      </c>
      <c r="F21" s="52">
        <v>0</v>
      </c>
      <c r="G21" s="52">
        <v>0</v>
      </c>
      <c r="H21" s="52">
        <v>0</v>
      </c>
    </row>
    <row r="22" spans="1:8" s="3" customFormat="1" ht="15.75" x14ac:dyDescent="0.25">
      <c r="A22" s="55">
        <v>6.7</v>
      </c>
      <c r="B22" s="51" t="s">
        <v>25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</row>
    <row r="23" spans="1:8" s="3" customFormat="1" ht="15.75" x14ac:dyDescent="0.25">
      <c r="A23" s="55">
        <v>6.8</v>
      </c>
      <c r="B23" s="51" t="s">
        <v>26</v>
      </c>
      <c r="C23" s="52">
        <v>19.3074358</v>
      </c>
      <c r="D23" s="52">
        <v>8.6713781999999995</v>
      </c>
      <c r="E23" s="52">
        <v>24.792944700000003</v>
      </c>
      <c r="F23" s="52">
        <v>24.743460899999999</v>
      </c>
      <c r="G23" s="52">
        <v>20.789707499999999</v>
      </c>
      <c r="H23" s="52">
        <v>16.811368399999999</v>
      </c>
    </row>
    <row r="24" spans="1:8" s="3" customFormat="1" ht="15.75" x14ac:dyDescent="0.25">
      <c r="A24" s="55">
        <v>6.9</v>
      </c>
      <c r="B24" s="51" t="s">
        <v>27</v>
      </c>
      <c r="C24" s="52">
        <v>28.2</v>
      </c>
      <c r="D24" s="52">
        <v>31.02</v>
      </c>
      <c r="E24" s="52">
        <v>31.02</v>
      </c>
      <c r="F24" s="52">
        <v>31.02</v>
      </c>
      <c r="G24" s="52">
        <v>31.02</v>
      </c>
      <c r="H24" s="52">
        <v>31.02</v>
      </c>
    </row>
    <row r="25" spans="1:8" s="3" customFormat="1" ht="15.75" x14ac:dyDescent="0.25">
      <c r="A25" s="55"/>
      <c r="B25" s="51" t="s">
        <v>28</v>
      </c>
      <c r="C25" s="56">
        <f t="shared" ref="C25:H25" si="0">+SUM(C16:C24)</f>
        <v>817.92121750000013</v>
      </c>
      <c r="D25" s="56">
        <f t="shared" si="0"/>
        <v>847.92854030000001</v>
      </c>
      <c r="E25" s="56">
        <f t="shared" si="0"/>
        <v>882.54011430000003</v>
      </c>
      <c r="F25" s="56">
        <f t="shared" si="0"/>
        <v>732.48220949999995</v>
      </c>
      <c r="G25" s="56">
        <f t="shared" si="0"/>
        <v>623.10496549999993</v>
      </c>
      <c r="H25" s="56">
        <f t="shared" si="0"/>
        <v>572.28341869999997</v>
      </c>
    </row>
    <row r="26" spans="1:8" s="3" customFormat="1" ht="15.75" x14ac:dyDescent="0.25">
      <c r="A26" s="55">
        <v>7</v>
      </c>
      <c r="B26" s="51" t="s">
        <v>29</v>
      </c>
      <c r="C26" s="54"/>
      <c r="D26" s="54"/>
      <c r="E26" s="54"/>
      <c r="F26" s="54"/>
      <c r="G26" s="54"/>
      <c r="H26" s="54"/>
    </row>
    <row r="27" spans="1:8" s="3" customFormat="1" ht="15.75" x14ac:dyDescent="0.25">
      <c r="A27" s="55" t="s">
        <v>30</v>
      </c>
      <c r="B27" s="51" t="s">
        <v>31</v>
      </c>
      <c r="C27" s="52">
        <v>11244.843858799999</v>
      </c>
      <c r="D27" s="52">
        <v>9741.5663390999998</v>
      </c>
      <c r="E27" s="52">
        <v>8762.3998926000004</v>
      </c>
      <c r="F27" s="52">
        <v>8046.1520418000009</v>
      </c>
      <c r="G27" s="52">
        <v>6189.8460525999999</v>
      </c>
      <c r="H27" s="52">
        <v>6238.60322</v>
      </c>
    </row>
    <row r="28" spans="1:8" s="3" customFormat="1" ht="15.75" x14ac:dyDescent="0.25">
      <c r="A28" s="55" t="s">
        <v>32</v>
      </c>
      <c r="B28" s="51" t="s">
        <v>33</v>
      </c>
      <c r="C28" s="52">
        <v>45.679870000000001</v>
      </c>
      <c r="D28" s="52">
        <v>2948.4625326</v>
      </c>
      <c r="E28" s="52">
        <v>715.35559289999992</v>
      </c>
      <c r="F28" s="52">
        <v>652.79093</v>
      </c>
      <c r="G28" s="52">
        <v>503.53010649999999</v>
      </c>
      <c r="H28" s="52">
        <v>281.72715350000004</v>
      </c>
    </row>
    <row r="29" spans="1:8" s="3" customFormat="1" ht="15.75" x14ac:dyDescent="0.25">
      <c r="A29" s="55" t="s">
        <v>34</v>
      </c>
      <c r="B29" s="51" t="s">
        <v>35</v>
      </c>
      <c r="C29" s="52">
        <v>515.02013939999995</v>
      </c>
      <c r="D29" s="52">
        <v>168.26460710000001</v>
      </c>
      <c r="E29" s="52">
        <v>-54.113753499999994</v>
      </c>
      <c r="F29" s="52">
        <v>-19.5851814</v>
      </c>
      <c r="G29" s="52">
        <v>1240.3467357</v>
      </c>
      <c r="H29" s="52">
        <v>263.30373850000001</v>
      </c>
    </row>
    <row r="30" spans="1:8" s="3" customFormat="1" ht="15.75" x14ac:dyDescent="0.25">
      <c r="A30" s="55" t="s">
        <v>36</v>
      </c>
      <c r="B30" s="51" t="s">
        <v>37</v>
      </c>
      <c r="C30" s="52">
        <v>816.27318379999997</v>
      </c>
      <c r="D30" s="52">
        <v>816.51836209999999</v>
      </c>
      <c r="E30" s="52">
        <v>720.8466206999999</v>
      </c>
      <c r="F30" s="52">
        <v>646.43384229999992</v>
      </c>
      <c r="G30" s="52">
        <v>530.94023600000003</v>
      </c>
      <c r="H30" s="52">
        <v>422.62899240000002</v>
      </c>
    </row>
    <row r="31" spans="1:8" s="3" customFormat="1" ht="15.75" x14ac:dyDescent="0.25">
      <c r="A31" s="55" t="s">
        <v>38</v>
      </c>
      <c r="B31" s="51" t="s">
        <v>39</v>
      </c>
      <c r="C31" s="52">
        <v>1636.2546561000001</v>
      </c>
      <c r="D31" s="52">
        <v>1216.562752</v>
      </c>
      <c r="E31" s="52">
        <v>1153.6496703</v>
      </c>
      <c r="F31" s="52">
        <v>1058.8772666</v>
      </c>
      <c r="G31" s="52">
        <v>1189.1654667</v>
      </c>
      <c r="H31" s="52">
        <v>659.9223657</v>
      </c>
    </row>
    <row r="32" spans="1:8" s="3" customFormat="1" ht="15.75" x14ac:dyDescent="0.25">
      <c r="A32" s="55"/>
      <c r="B32" s="51"/>
      <c r="C32" s="52"/>
      <c r="D32" s="52"/>
      <c r="E32" s="52"/>
      <c r="F32" s="52"/>
      <c r="G32" s="52"/>
      <c r="H32" s="52"/>
    </row>
    <row r="33" spans="1:8" s="3" customFormat="1" ht="15.75" x14ac:dyDescent="0.25">
      <c r="A33" s="55">
        <v>7.2</v>
      </c>
      <c r="B33" s="51" t="s">
        <v>40</v>
      </c>
      <c r="C33" s="52"/>
      <c r="D33" s="52"/>
      <c r="E33" s="52"/>
      <c r="F33" s="52"/>
      <c r="G33" s="52"/>
      <c r="H33" s="52"/>
    </row>
    <row r="34" spans="1:8" s="3" customFormat="1" ht="15.75" x14ac:dyDescent="0.25">
      <c r="A34" s="55" t="s">
        <v>41</v>
      </c>
      <c r="B34" s="51" t="s">
        <v>42</v>
      </c>
      <c r="C34" s="52">
        <v>507.36682000000002</v>
      </c>
      <c r="D34" s="52">
        <v>674.62761</v>
      </c>
      <c r="E34" s="52">
        <v>776.35854700000004</v>
      </c>
      <c r="F34" s="52">
        <v>873.28251</v>
      </c>
      <c r="G34" s="52">
        <v>0</v>
      </c>
      <c r="H34" s="52">
        <v>0</v>
      </c>
    </row>
    <row r="35" spans="1:8" s="3" customFormat="1" ht="15.75" x14ac:dyDescent="0.25">
      <c r="A35" s="55" t="s">
        <v>43</v>
      </c>
      <c r="B35" s="51" t="s">
        <v>44</v>
      </c>
      <c r="C35" s="52">
        <v>1092.0913881000001</v>
      </c>
      <c r="D35" s="52">
        <v>985.91775749999999</v>
      </c>
      <c r="E35" s="52">
        <v>701.36327940000012</v>
      </c>
      <c r="F35" s="52">
        <v>899.50765830000012</v>
      </c>
      <c r="G35" s="52">
        <v>886.85468989999993</v>
      </c>
      <c r="H35" s="52">
        <v>546.03983349999999</v>
      </c>
    </row>
    <row r="36" spans="1:8" s="3" customFormat="1" ht="15.75" x14ac:dyDescent="0.25">
      <c r="A36" s="55" t="s">
        <v>45</v>
      </c>
      <c r="B36" s="51" t="s">
        <v>46</v>
      </c>
      <c r="C36" s="52">
        <v>70.955190000000002</v>
      </c>
      <c r="D36" s="52">
        <v>185.66089249999999</v>
      </c>
      <c r="E36" s="52">
        <v>151.93056989999999</v>
      </c>
      <c r="F36" s="52">
        <v>133.28747509999999</v>
      </c>
      <c r="G36" s="52">
        <v>121.07376099999999</v>
      </c>
      <c r="H36" s="52">
        <v>51.669809999999998</v>
      </c>
    </row>
    <row r="37" spans="1:8" s="3" customFormat="1" ht="15.75" x14ac:dyDescent="0.25">
      <c r="A37" s="55" t="s">
        <v>47</v>
      </c>
      <c r="B37" s="51" t="s">
        <v>48</v>
      </c>
      <c r="C37" s="52">
        <v>157.2614734</v>
      </c>
      <c r="D37" s="52">
        <v>165.8822213</v>
      </c>
      <c r="E37" s="52">
        <v>211.08060639999999</v>
      </c>
      <c r="F37" s="52">
        <v>137.3668351</v>
      </c>
      <c r="G37" s="52">
        <v>200.12198850000001</v>
      </c>
      <c r="H37" s="52">
        <v>248.5765303</v>
      </c>
    </row>
    <row r="38" spans="1:8" s="3" customFormat="1" ht="15.75" x14ac:dyDescent="0.25">
      <c r="A38" s="55" t="s">
        <v>49</v>
      </c>
      <c r="B38" s="51" t="s">
        <v>50</v>
      </c>
      <c r="C38" s="52">
        <v>190.58782160000001</v>
      </c>
      <c r="D38" s="52">
        <v>164.89063039999999</v>
      </c>
      <c r="E38" s="52">
        <v>408.289109</v>
      </c>
      <c r="F38" s="52">
        <v>141.186317</v>
      </c>
      <c r="G38" s="52">
        <v>183.3533018</v>
      </c>
      <c r="H38" s="52">
        <v>84.534945899999997</v>
      </c>
    </row>
    <row r="39" spans="1:8" s="3" customFormat="1" ht="15.75" x14ac:dyDescent="0.25">
      <c r="A39" s="55"/>
      <c r="B39" s="51" t="s">
        <v>51</v>
      </c>
      <c r="C39" s="52">
        <f t="shared" ref="C39:H39" si="1">C34+C35+C36+C37+C38</f>
        <v>2018.2626931</v>
      </c>
      <c r="D39" s="52">
        <f t="shared" si="1"/>
        <v>2176.9791117</v>
      </c>
      <c r="E39" s="52">
        <f t="shared" si="1"/>
        <v>2249.0221117000001</v>
      </c>
      <c r="F39" s="52">
        <f t="shared" si="1"/>
        <v>2184.6307955000002</v>
      </c>
      <c r="G39" s="52">
        <f t="shared" si="1"/>
        <v>1391.4037412</v>
      </c>
      <c r="H39" s="52">
        <f t="shared" si="1"/>
        <v>930.82111969999994</v>
      </c>
    </row>
    <row r="40" spans="1:8" s="3" customFormat="1" ht="15.75" x14ac:dyDescent="0.25">
      <c r="A40" s="55"/>
      <c r="B40" s="51"/>
      <c r="C40" s="57"/>
      <c r="D40" s="57"/>
      <c r="E40" s="57"/>
      <c r="F40" s="57"/>
      <c r="G40" s="57"/>
      <c r="H40" s="57"/>
    </row>
    <row r="41" spans="1:8" s="3" customFormat="1" ht="15.75" x14ac:dyDescent="0.25">
      <c r="A41" s="55">
        <v>7.3</v>
      </c>
      <c r="B41" s="51" t="s">
        <v>52</v>
      </c>
      <c r="C41" s="52">
        <v>493.88997740000002</v>
      </c>
      <c r="D41" s="52">
        <v>441.62917090000002</v>
      </c>
      <c r="E41" s="52">
        <v>127.5936653</v>
      </c>
      <c r="F41" s="52">
        <v>107.9288075</v>
      </c>
      <c r="G41" s="52">
        <v>9.9587099999999998E-2</v>
      </c>
      <c r="H41" s="52">
        <v>-2.0711E-2</v>
      </c>
    </row>
    <row r="42" spans="1:8" s="3" customFormat="1" ht="15.75" x14ac:dyDescent="0.25">
      <c r="A42" s="55">
        <v>7.4</v>
      </c>
      <c r="B42" s="51" t="s">
        <v>53</v>
      </c>
      <c r="C42" s="52">
        <v>0</v>
      </c>
      <c r="D42" s="52">
        <v>0</v>
      </c>
      <c r="E42" s="52">
        <v>59.160898600000003</v>
      </c>
      <c r="F42" s="52">
        <v>0</v>
      </c>
      <c r="G42" s="52">
        <v>0</v>
      </c>
      <c r="H42" s="52">
        <v>0</v>
      </c>
    </row>
    <row r="43" spans="1:8" s="3" customFormat="1" ht="15.75" x14ac:dyDescent="0.25">
      <c r="A43" s="55">
        <v>7.5</v>
      </c>
      <c r="B43" s="51" t="s">
        <v>54</v>
      </c>
      <c r="C43" s="52">
        <v>346.79749749999996</v>
      </c>
      <c r="D43" s="52">
        <v>287.9140438</v>
      </c>
      <c r="E43" s="52">
        <v>349.27936130000001</v>
      </c>
      <c r="F43" s="52">
        <v>192.76840979999997</v>
      </c>
      <c r="G43" s="52">
        <v>144.37054320000004</v>
      </c>
      <c r="H43" s="104">
        <v>1061.8133224999999</v>
      </c>
    </row>
    <row r="44" spans="1:8" s="3" customFormat="1" ht="15.75" x14ac:dyDescent="0.25">
      <c r="A44" s="55">
        <v>7.6</v>
      </c>
      <c r="B44" s="51" t="s">
        <v>55</v>
      </c>
      <c r="C44" s="52">
        <v>548.74093549999998</v>
      </c>
      <c r="D44" s="52">
        <v>269.59543710000008</v>
      </c>
      <c r="E44" s="52">
        <v>582.82198510000001</v>
      </c>
      <c r="F44" s="52">
        <v>607.38407210000003</v>
      </c>
      <c r="G44" s="52">
        <v>637.18937440000002</v>
      </c>
      <c r="H44" s="105"/>
    </row>
    <row r="45" spans="1:8" s="3" customFormat="1" ht="15.75" x14ac:dyDescent="0.25">
      <c r="A45" s="50"/>
      <c r="B45" s="51" t="s">
        <v>56</v>
      </c>
      <c r="C45" s="56">
        <f t="shared" ref="C45:H45" si="2">C27+C39+C41+C42+C43+C44+C28+C29+C30+C31</f>
        <v>17665.762811599998</v>
      </c>
      <c r="D45" s="56">
        <f t="shared" si="2"/>
        <v>18067.492356400002</v>
      </c>
      <c r="E45" s="56">
        <f t="shared" si="2"/>
        <v>14666.016044999998</v>
      </c>
      <c r="F45" s="56">
        <f t="shared" si="2"/>
        <v>13477.380984200001</v>
      </c>
      <c r="G45" s="56">
        <f t="shared" si="2"/>
        <v>11826.891843399999</v>
      </c>
      <c r="H45" s="56">
        <f t="shared" si="2"/>
        <v>9858.7992013000003</v>
      </c>
    </row>
    <row r="46" spans="1:8" s="3" customFormat="1" ht="15.75" x14ac:dyDescent="0.25">
      <c r="A46" s="50">
        <v>8</v>
      </c>
      <c r="B46" s="51" t="s">
        <v>57</v>
      </c>
      <c r="C46" s="52">
        <v>0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</row>
    <row r="47" spans="1:8" s="3" customFormat="1" ht="15.75" x14ac:dyDescent="0.25">
      <c r="A47" s="50">
        <v>9</v>
      </c>
      <c r="B47" s="51" t="s">
        <v>58</v>
      </c>
      <c r="C47" s="52">
        <v>7.8774093000000009</v>
      </c>
      <c r="D47" s="52">
        <v>30.879755800000002</v>
      </c>
      <c r="E47" s="52">
        <v>48.203141400000007</v>
      </c>
      <c r="F47" s="52">
        <v>241.26828120000002</v>
      </c>
      <c r="G47" s="52">
        <v>841.78140270000006</v>
      </c>
      <c r="H47" s="52">
        <v>916.80545470000004</v>
      </c>
    </row>
    <row r="48" spans="1:8" s="3" customFormat="1" ht="15.75" x14ac:dyDescent="0.25">
      <c r="A48" s="50">
        <v>10</v>
      </c>
      <c r="B48" s="51" t="s">
        <v>59</v>
      </c>
      <c r="C48" s="52">
        <v>-1.4523297999999998</v>
      </c>
      <c r="D48" s="52">
        <v>7.8752531000000001</v>
      </c>
      <c r="E48" s="52">
        <v>-3.7464200000000001</v>
      </c>
      <c r="F48" s="52">
        <v>0</v>
      </c>
      <c r="G48" s="52">
        <v>0</v>
      </c>
      <c r="H48" s="52">
        <v>0</v>
      </c>
    </row>
    <row r="49" spans="1:8" s="3" customFormat="1" ht="15.75" x14ac:dyDescent="0.25">
      <c r="A49" s="50">
        <v>11</v>
      </c>
      <c r="B49" s="51" t="s">
        <v>60</v>
      </c>
      <c r="C49" s="52">
        <v>1812.886726</v>
      </c>
      <c r="D49" s="52">
        <v>1834.4745253000001</v>
      </c>
      <c r="E49" s="52">
        <v>1951.7823327000001</v>
      </c>
      <c r="F49" s="52">
        <v>2006.7635027000001</v>
      </c>
      <c r="G49" s="52">
        <v>2049.9075943000003</v>
      </c>
      <c r="H49" s="52">
        <v>1950.8285544999999</v>
      </c>
    </row>
    <row r="50" spans="1:8" s="3" customFormat="1" ht="15.75" x14ac:dyDescent="0.25">
      <c r="A50" s="50">
        <v>12</v>
      </c>
      <c r="B50" s="51" t="s">
        <v>61</v>
      </c>
      <c r="C50" s="54"/>
      <c r="D50" s="58"/>
      <c r="E50" s="54"/>
      <c r="F50" s="54"/>
      <c r="G50" s="54"/>
      <c r="H50" s="54"/>
    </row>
    <row r="51" spans="1:8" ht="15.75" x14ac:dyDescent="0.25">
      <c r="A51" s="55">
        <v>12.1</v>
      </c>
      <c r="B51" s="51" t="s">
        <v>62</v>
      </c>
      <c r="C51" s="52">
        <v>723.91543000000001</v>
      </c>
      <c r="D51" s="52">
        <v>681.60041999999999</v>
      </c>
      <c r="E51" s="52">
        <v>681.19683999999995</v>
      </c>
      <c r="F51" s="52">
        <v>683.7892331999999</v>
      </c>
      <c r="G51" s="52">
        <v>681.47464319999995</v>
      </c>
      <c r="H51" s="52">
        <v>751.3637751</v>
      </c>
    </row>
    <row r="52" spans="1:8" ht="15.75" x14ac:dyDescent="0.25">
      <c r="A52" s="55">
        <v>12.2</v>
      </c>
      <c r="B52" s="51" t="s">
        <v>63</v>
      </c>
      <c r="C52" s="52">
        <v>140.15754999999999</v>
      </c>
      <c r="D52" s="52">
        <v>647.87566000000004</v>
      </c>
      <c r="E52" s="52">
        <v>353.11013000000003</v>
      </c>
      <c r="F52" s="52">
        <v>91.544299199999998</v>
      </c>
      <c r="G52" s="52">
        <v>89.613770000000002</v>
      </c>
      <c r="H52" s="52">
        <v>32.319731499999996</v>
      </c>
    </row>
    <row r="53" spans="1:8" ht="15.75" x14ac:dyDescent="0.25">
      <c r="A53" s="55">
        <v>12.3</v>
      </c>
      <c r="B53" s="51" t="s">
        <v>64</v>
      </c>
      <c r="C53" s="52">
        <v>58.213049299999994</v>
      </c>
      <c r="D53" s="52">
        <v>40.760570099999995</v>
      </c>
      <c r="E53" s="52">
        <v>77.392430599999997</v>
      </c>
      <c r="F53" s="52">
        <v>108.80070399999998</v>
      </c>
      <c r="G53" s="52">
        <v>92.443929999999995</v>
      </c>
      <c r="H53" s="52">
        <v>66.347660000000005</v>
      </c>
    </row>
    <row r="54" spans="1:8" ht="15.75" x14ac:dyDescent="0.25">
      <c r="A54" s="55">
        <v>12.4</v>
      </c>
      <c r="B54" s="51" t="s">
        <v>65</v>
      </c>
      <c r="C54" s="52">
        <v>55.467449999999999</v>
      </c>
      <c r="D54" s="52">
        <v>53.121873099999995</v>
      </c>
      <c r="E54" s="52">
        <v>138.67997</v>
      </c>
      <c r="F54" s="52">
        <v>41.523539999999997</v>
      </c>
      <c r="G54" s="52">
        <v>26.07572</v>
      </c>
      <c r="H54" s="52">
        <v>40.409399999999998</v>
      </c>
    </row>
    <row r="55" spans="1:8" ht="15.75" x14ac:dyDescent="0.25">
      <c r="A55" s="55">
        <v>12.5</v>
      </c>
      <c r="B55" s="51" t="s">
        <v>66</v>
      </c>
      <c r="C55" s="52">
        <v>39.8205776</v>
      </c>
      <c r="D55" s="52">
        <v>38.603492799999998</v>
      </c>
      <c r="E55" s="52">
        <v>40.4312051</v>
      </c>
      <c r="F55" s="52">
        <v>47.747690400000003</v>
      </c>
      <c r="G55" s="52">
        <v>41.154091800000003</v>
      </c>
      <c r="H55" s="52">
        <v>59.129423899999999</v>
      </c>
    </row>
    <row r="56" spans="1:8" s="3" customFormat="1" ht="15.75" x14ac:dyDescent="0.25">
      <c r="A56" s="55">
        <v>12.6</v>
      </c>
      <c r="B56" s="51" t="s">
        <v>67</v>
      </c>
      <c r="C56" s="52">
        <v>27.41534</v>
      </c>
      <c r="D56" s="52">
        <v>38.247720000000001</v>
      </c>
      <c r="E56" s="52">
        <v>276.00922000000003</v>
      </c>
      <c r="F56" s="52">
        <v>55.534680000000002</v>
      </c>
      <c r="G56" s="52">
        <v>59.7072</v>
      </c>
      <c r="H56" s="52">
        <v>53.665199999999999</v>
      </c>
    </row>
    <row r="57" spans="1:8" s="3" customFormat="1" ht="15.75" x14ac:dyDescent="0.25">
      <c r="A57" s="55">
        <v>12.7</v>
      </c>
      <c r="B57" s="51" t="s">
        <v>68</v>
      </c>
      <c r="C57" s="52">
        <v>208.60367600000001</v>
      </c>
      <c r="D57" s="52">
        <v>270.32356929999997</v>
      </c>
      <c r="E57" s="52">
        <v>80.308455800000004</v>
      </c>
      <c r="F57" s="52">
        <v>602.8694524</v>
      </c>
      <c r="G57" s="52">
        <v>714.21344829999998</v>
      </c>
      <c r="H57" s="52">
        <v>489.17195759999998</v>
      </c>
    </row>
    <row r="58" spans="1:8" ht="15.75" x14ac:dyDescent="0.25">
      <c r="A58" s="55">
        <v>12.8</v>
      </c>
      <c r="B58" s="51" t="s">
        <v>69</v>
      </c>
      <c r="C58" s="52">
        <v>0</v>
      </c>
      <c r="D58" s="52">
        <v>-283.43047319999999</v>
      </c>
      <c r="E58" s="52">
        <v>-154.71305819999998</v>
      </c>
      <c r="F58" s="52">
        <v>-15.291622700000033</v>
      </c>
      <c r="G58" s="52">
        <v>-10.866937300000005</v>
      </c>
      <c r="H58" s="52">
        <v>-2.4287441000000016</v>
      </c>
    </row>
    <row r="59" spans="1:8" ht="15.75" x14ac:dyDescent="0.25">
      <c r="A59" s="55">
        <v>12.9</v>
      </c>
      <c r="B59" s="51" t="s">
        <v>70</v>
      </c>
      <c r="C59" s="52">
        <v>4.1413000000000002</v>
      </c>
      <c r="D59" s="52">
        <v>1.1348461000000001</v>
      </c>
      <c r="E59" s="52">
        <v>1.4705482999999999</v>
      </c>
      <c r="F59" s="52">
        <v>2.1</v>
      </c>
      <c r="G59" s="52">
        <v>4.1518899999999999</v>
      </c>
      <c r="H59" s="52">
        <v>1.1351800000000001</v>
      </c>
    </row>
    <row r="60" spans="1:8" ht="15.75" x14ac:dyDescent="0.25">
      <c r="A60" s="59">
        <v>12.1</v>
      </c>
      <c r="B60" s="51" t="s">
        <v>71</v>
      </c>
      <c r="C60" s="52">
        <v>35.669384999999998</v>
      </c>
      <c r="D60" s="52">
        <v>59.173294400000003</v>
      </c>
      <c r="E60" s="52">
        <v>32.498092</v>
      </c>
      <c r="F60" s="52">
        <v>27.790544500000003</v>
      </c>
      <c r="G60" s="52">
        <v>23.4864377</v>
      </c>
      <c r="H60" s="52">
        <v>58.245087900000001</v>
      </c>
    </row>
    <row r="61" spans="1:8" ht="15.75" x14ac:dyDescent="0.25">
      <c r="A61" s="59">
        <v>12.11</v>
      </c>
      <c r="B61" s="51" t="s">
        <v>72</v>
      </c>
      <c r="C61" s="52">
        <v>14.958606799999995</v>
      </c>
      <c r="D61" s="52">
        <v>12.252655700000002</v>
      </c>
      <c r="E61" s="52">
        <v>17.136034200000001</v>
      </c>
      <c r="F61" s="52">
        <v>55.187430000000006</v>
      </c>
      <c r="G61" s="52">
        <v>39.241403000000005</v>
      </c>
      <c r="H61" s="52">
        <v>38.678080000000008</v>
      </c>
    </row>
    <row r="62" spans="1:8" ht="15.75" x14ac:dyDescent="0.25">
      <c r="A62" s="59">
        <v>12.12</v>
      </c>
      <c r="B62" s="51" t="s">
        <v>73</v>
      </c>
      <c r="C62" s="52">
        <v>95.224254700000003</v>
      </c>
      <c r="D62" s="52">
        <v>96.129466899999997</v>
      </c>
      <c r="E62" s="52">
        <v>131.88778449999998</v>
      </c>
      <c r="F62" s="52">
        <v>111.75163019999999</v>
      </c>
      <c r="G62" s="52">
        <v>100.65812509999999</v>
      </c>
      <c r="H62" s="52">
        <v>121.38190949999999</v>
      </c>
    </row>
    <row r="63" spans="1:8" ht="15.75" x14ac:dyDescent="0.25">
      <c r="A63" s="59">
        <v>12.13</v>
      </c>
      <c r="B63" s="51" t="s">
        <v>74</v>
      </c>
      <c r="C63" s="52">
        <v>27.204083899999997</v>
      </c>
      <c r="D63" s="52">
        <v>25.7457356</v>
      </c>
      <c r="E63" s="52">
        <v>19.607861499999999</v>
      </c>
      <c r="F63" s="52">
        <v>20.824466100000002</v>
      </c>
      <c r="G63" s="52">
        <v>20.583523500000002</v>
      </c>
      <c r="H63" s="52">
        <v>14.97997</v>
      </c>
    </row>
    <row r="64" spans="1:8" ht="15.75" x14ac:dyDescent="0.25">
      <c r="A64" s="59">
        <v>12.14</v>
      </c>
      <c r="B64" s="51" t="s">
        <v>75</v>
      </c>
      <c r="C64" s="52">
        <v>217.08450559999994</v>
      </c>
      <c r="D64" s="52">
        <v>250.67874989999996</v>
      </c>
      <c r="E64" s="52">
        <v>298.09159410000007</v>
      </c>
      <c r="F64" s="52">
        <v>298.81559350000003</v>
      </c>
      <c r="G64" s="52">
        <v>350.42962230000006</v>
      </c>
      <c r="H64" s="52">
        <v>329.04350449999998</v>
      </c>
    </row>
    <row r="65" spans="1:8" ht="15.75" x14ac:dyDescent="0.25">
      <c r="A65" s="59"/>
      <c r="B65" s="51" t="s">
        <v>76</v>
      </c>
      <c r="C65" s="52"/>
      <c r="D65" s="52"/>
      <c r="E65" s="52"/>
      <c r="F65" s="52"/>
      <c r="G65" s="52"/>
      <c r="H65" s="52"/>
    </row>
    <row r="66" spans="1:8" ht="15.75" x14ac:dyDescent="0.25">
      <c r="A66" s="59" t="s">
        <v>77</v>
      </c>
      <c r="B66" s="60" t="s">
        <v>78</v>
      </c>
      <c r="C66" s="52">
        <v>32.939493399999996</v>
      </c>
      <c r="D66" s="52">
        <v>29.639898599999999</v>
      </c>
      <c r="E66" s="52">
        <v>29.773827999999998</v>
      </c>
      <c r="F66" s="52">
        <v>31.498864300000001</v>
      </c>
      <c r="G66" s="52">
        <v>42.046290899999995</v>
      </c>
      <c r="H66" s="52">
        <v>55.222315899999998</v>
      </c>
    </row>
    <row r="67" spans="1:8" ht="15.75" x14ac:dyDescent="0.25">
      <c r="A67" s="59" t="s">
        <v>79</v>
      </c>
      <c r="B67" s="60" t="s">
        <v>80</v>
      </c>
      <c r="C67" s="52">
        <v>0</v>
      </c>
      <c r="D67" s="52">
        <v>0</v>
      </c>
      <c r="E67" s="52">
        <v>0</v>
      </c>
      <c r="F67" s="52">
        <v>0</v>
      </c>
      <c r="G67" s="52">
        <v>0</v>
      </c>
      <c r="H67" s="52">
        <v>0</v>
      </c>
    </row>
    <row r="68" spans="1:8" ht="15.75" x14ac:dyDescent="0.25">
      <c r="A68" s="59" t="s">
        <v>81</v>
      </c>
      <c r="B68" s="60" t="s">
        <v>82</v>
      </c>
      <c r="C68" s="52">
        <v>10.25104</v>
      </c>
      <c r="D68" s="52">
        <v>4.1816599999999999</v>
      </c>
      <c r="E68" s="52">
        <v>13.16353</v>
      </c>
      <c r="F68" s="52">
        <v>36.19847</v>
      </c>
      <c r="G68" s="52">
        <v>41.311190000000003</v>
      </c>
      <c r="H68" s="52">
        <v>15.103836000000001</v>
      </c>
    </row>
    <row r="69" spans="1:8" ht="15.75" x14ac:dyDescent="0.25">
      <c r="A69" s="59" t="s">
        <v>83</v>
      </c>
      <c r="B69" s="60" t="s">
        <v>84</v>
      </c>
      <c r="C69" s="52">
        <v>7.5672707000000008</v>
      </c>
      <c r="D69" s="52">
        <v>7.2065280000000005</v>
      </c>
      <c r="E69" s="52">
        <v>5.6479485</v>
      </c>
      <c r="F69" s="52">
        <v>6.3268937000000003</v>
      </c>
      <c r="G69" s="52">
        <v>6.2181823999999999</v>
      </c>
      <c r="H69" s="52">
        <v>5.0065625000000002</v>
      </c>
    </row>
    <row r="70" spans="1:8" ht="15.75" x14ac:dyDescent="0.25">
      <c r="A70" s="59" t="s">
        <v>85</v>
      </c>
      <c r="B70" s="60" t="s">
        <v>86</v>
      </c>
      <c r="C70" s="52">
        <v>132.50120079999999</v>
      </c>
      <c r="D70" s="52">
        <v>149.83096879999999</v>
      </c>
      <c r="E70" s="52">
        <v>167.28781289999998</v>
      </c>
      <c r="F70" s="52">
        <v>156.90234430000001</v>
      </c>
      <c r="G70" s="52">
        <v>152.12442160000001</v>
      </c>
      <c r="H70" s="52">
        <v>147.70090909999999</v>
      </c>
    </row>
    <row r="71" spans="1:8" ht="15.75" x14ac:dyDescent="0.25">
      <c r="A71" s="59" t="s">
        <v>87</v>
      </c>
      <c r="B71" s="60" t="s">
        <v>88</v>
      </c>
      <c r="C71" s="52">
        <v>0</v>
      </c>
      <c r="D71" s="52">
        <v>0</v>
      </c>
      <c r="E71" s="52">
        <v>0</v>
      </c>
      <c r="F71" s="52">
        <v>0</v>
      </c>
      <c r="G71" s="52">
        <v>0</v>
      </c>
      <c r="H71" s="52">
        <v>0</v>
      </c>
    </row>
    <row r="72" spans="1:8" ht="15.75" x14ac:dyDescent="0.25">
      <c r="A72" s="59" t="s">
        <v>89</v>
      </c>
      <c r="B72" s="60" t="s">
        <v>90</v>
      </c>
      <c r="C72" s="52">
        <v>0</v>
      </c>
      <c r="D72" s="52">
        <v>0</v>
      </c>
      <c r="E72" s="52">
        <v>0</v>
      </c>
      <c r="F72" s="52">
        <v>0</v>
      </c>
      <c r="G72" s="52">
        <v>0</v>
      </c>
      <c r="H72" s="52">
        <v>0</v>
      </c>
    </row>
    <row r="73" spans="1:8" ht="15.75" x14ac:dyDescent="0.25">
      <c r="A73" s="59" t="s">
        <v>91</v>
      </c>
      <c r="B73" s="60" t="s">
        <v>92</v>
      </c>
      <c r="C73" s="52"/>
      <c r="D73" s="52"/>
      <c r="E73" s="52"/>
      <c r="F73" s="52">
        <v>0</v>
      </c>
      <c r="G73" s="52">
        <v>0</v>
      </c>
      <c r="H73" s="52"/>
    </row>
    <row r="74" spans="1:8" ht="15.75" x14ac:dyDescent="0.25">
      <c r="A74" s="59" t="s">
        <v>93</v>
      </c>
      <c r="B74" s="60" t="s">
        <v>94</v>
      </c>
      <c r="C74" s="52">
        <v>1.5535773000000002</v>
      </c>
      <c r="D74" s="52">
        <v>0.79684539999999993</v>
      </c>
      <c r="E74" s="52">
        <v>1.0454823</v>
      </c>
      <c r="F74" s="52">
        <v>0.81375350000000002</v>
      </c>
      <c r="G74" s="52">
        <v>1.3152020999999998</v>
      </c>
      <c r="H74" s="52">
        <v>0.48096290000000003</v>
      </c>
    </row>
    <row r="75" spans="1:8" ht="15.75" x14ac:dyDescent="0.25">
      <c r="A75" s="59" t="s">
        <v>95</v>
      </c>
      <c r="B75" s="60" t="s">
        <v>96</v>
      </c>
      <c r="C75" s="52">
        <v>32.271923399999963</v>
      </c>
      <c r="D75" s="52">
        <v>59.022849099999974</v>
      </c>
      <c r="E75" s="52">
        <v>81.172992400000084</v>
      </c>
      <c r="F75" s="52">
        <v>67.07526770000004</v>
      </c>
      <c r="G75" s="52">
        <v>107.41433530000006</v>
      </c>
      <c r="H75" s="52">
        <v>105.5289181</v>
      </c>
    </row>
    <row r="76" spans="1:8" ht="15.75" x14ac:dyDescent="0.25">
      <c r="A76" s="59"/>
      <c r="B76" s="51"/>
      <c r="C76" s="52"/>
      <c r="D76" s="52"/>
      <c r="E76" s="52"/>
      <c r="F76" s="52"/>
      <c r="G76" s="52"/>
      <c r="H76" s="52"/>
    </row>
    <row r="77" spans="1:8" ht="15.75" x14ac:dyDescent="0.25">
      <c r="A77" s="50"/>
      <c r="B77" s="51" t="s">
        <v>97</v>
      </c>
      <c r="C77" s="56">
        <f t="shared" ref="C77:H77" si="3">SUM(C51:C64)</f>
        <v>1647.8752089</v>
      </c>
      <c r="D77" s="56">
        <f t="shared" si="3"/>
        <v>1932.2175806999996</v>
      </c>
      <c r="E77" s="56">
        <f t="shared" si="3"/>
        <v>1993.1071078999998</v>
      </c>
      <c r="F77" s="56">
        <f t="shared" si="3"/>
        <v>2132.9876407999996</v>
      </c>
      <c r="G77" s="56">
        <f t="shared" si="3"/>
        <v>2232.3668676000002</v>
      </c>
      <c r="H77" s="56">
        <f t="shared" si="3"/>
        <v>2053.4421359000003</v>
      </c>
    </row>
    <row r="78" spans="1:8" ht="15.75" x14ac:dyDescent="0.25">
      <c r="A78" s="50">
        <v>13</v>
      </c>
      <c r="B78" s="51" t="s">
        <v>98</v>
      </c>
      <c r="C78" s="56">
        <f>+C10+C11+C77+C45+C46+C47+C49+C48+C12+C13+C25+C14</f>
        <v>30976.471787900002</v>
      </c>
      <c r="D78" s="56">
        <f>+D10+D11+D77+D45+D46+D47+D49+D48+D12+D13+D25+D14</f>
        <v>33597.624908900005</v>
      </c>
      <c r="E78" s="56">
        <f>E10+E11+E77+E45+E46+E47+E49+E48+E12+E13+E25+E14</f>
        <v>29665.7905269</v>
      </c>
      <c r="F78" s="56">
        <f>F10+F11+F77+F45+F46+F47+F49+F48+F12+F13+F25+F14</f>
        <v>27873.437881499998</v>
      </c>
      <c r="G78" s="56">
        <f>+G10+G11+G77+G45+G46+G47+G49+G48+G12+G13+G25+G14</f>
        <v>25995.458015499997</v>
      </c>
      <c r="H78" s="56">
        <f>+H10+H11+H77+H45+H46+H47+H49+H48+H12+H13+H25+H14</f>
        <v>22598.681226000001</v>
      </c>
    </row>
    <row r="79" spans="1:8" ht="15.75" x14ac:dyDescent="0.25">
      <c r="A79" s="50">
        <v>14</v>
      </c>
      <c r="B79" s="51" t="s">
        <v>99</v>
      </c>
      <c r="C79" s="52">
        <v>-184.67568839999998</v>
      </c>
      <c r="D79" s="52">
        <v>-81.051642200000003</v>
      </c>
      <c r="E79" s="52">
        <v>-81.299259599999999</v>
      </c>
      <c r="F79" s="52">
        <v>-83.329174199999997</v>
      </c>
      <c r="G79" s="52">
        <v>-72.8452032</v>
      </c>
      <c r="H79" s="52">
        <v>-39.306585599999998</v>
      </c>
    </row>
    <row r="80" spans="1:8" ht="15.75" x14ac:dyDescent="0.25">
      <c r="A80" s="50">
        <v>15</v>
      </c>
      <c r="B80" s="51" t="s">
        <v>100</v>
      </c>
      <c r="C80" s="56">
        <f t="shared" ref="C80:H80" si="4">+C78+C79</f>
        <v>30791.796099500003</v>
      </c>
      <c r="D80" s="56">
        <f t="shared" si="4"/>
        <v>33516.573266700005</v>
      </c>
      <c r="E80" s="56">
        <f t="shared" si="4"/>
        <v>29584.4912673</v>
      </c>
      <c r="F80" s="56">
        <f t="shared" si="4"/>
        <v>27790.108707299998</v>
      </c>
      <c r="G80" s="56">
        <f t="shared" si="4"/>
        <v>25922.612812299998</v>
      </c>
      <c r="H80" s="56">
        <f t="shared" si="4"/>
        <v>22559.374640400001</v>
      </c>
    </row>
    <row r="81" spans="1:8" ht="15.75" x14ac:dyDescent="0.25">
      <c r="A81" s="50">
        <v>16</v>
      </c>
      <c r="B81" s="61" t="s">
        <v>101</v>
      </c>
      <c r="C81" s="79">
        <v>116.59284140000001</v>
      </c>
      <c r="D81" s="79">
        <v>438.64517649999993</v>
      </c>
      <c r="E81" s="79">
        <v>165.68108670000007</v>
      </c>
      <c r="F81" s="79">
        <v>318.51531569999992</v>
      </c>
      <c r="G81" s="79">
        <v>587.27459724862774</v>
      </c>
      <c r="H81" s="54"/>
    </row>
    <row r="82" spans="1:8" ht="16.5" thickBot="1" x14ac:dyDescent="0.3">
      <c r="A82" s="62"/>
      <c r="B82" s="63" t="s">
        <v>102</v>
      </c>
      <c r="C82" s="64">
        <f t="shared" ref="C82:H82" si="5">+C80+C81</f>
        <v>30908.388940900004</v>
      </c>
      <c r="D82" s="64">
        <f t="shared" si="5"/>
        <v>33955.218443200007</v>
      </c>
      <c r="E82" s="64">
        <f t="shared" si="5"/>
        <v>29750.172353999998</v>
      </c>
      <c r="F82" s="64">
        <f t="shared" si="5"/>
        <v>28108.624022999997</v>
      </c>
      <c r="G82" s="64">
        <f t="shared" si="5"/>
        <v>26509.887409548624</v>
      </c>
      <c r="H82" s="64">
        <f t="shared" si="5"/>
        <v>22559.374640400001</v>
      </c>
    </row>
    <row r="83" spans="1:8" ht="15.75" x14ac:dyDescent="0.25">
      <c r="A83" s="65"/>
      <c r="B83" s="66"/>
      <c r="C83" s="67"/>
      <c r="D83" s="67"/>
      <c r="E83" s="67"/>
      <c r="F83" s="67"/>
      <c r="G83" s="67"/>
      <c r="H83" s="67"/>
    </row>
    <row r="84" spans="1:8" ht="15.75" thickBot="1" x14ac:dyDescent="0.3">
      <c r="A84" s="45"/>
      <c r="B84" s="46"/>
      <c r="C84" s="46"/>
      <c r="F84" s="3" t="s">
        <v>4</v>
      </c>
    </row>
    <row r="85" spans="1:8" x14ac:dyDescent="0.25">
      <c r="A85" s="47" t="s">
        <v>5</v>
      </c>
      <c r="B85" s="48" t="s">
        <v>6</v>
      </c>
      <c r="C85" s="49" t="s">
        <v>7</v>
      </c>
      <c r="D85" s="49" t="s">
        <v>8</v>
      </c>
      <c r="E85" s="49" t="s">
        <v>9</v>
      </c>
      <c r="F85" s="49" t="s">
        <v>10</v>
      </c>
      <c r="G85" s="49" t="s">
        <v>11</v>
      </c>
      <c r="H85" s="49" t="s">
        <v>12</v>
      </c>
    </row>
    <row r="86" spans="1:8" x14ac:dyDescent="0.25">
      <c r="A86" s="32">
        <v>1</v>
      </c>
      <c r="B86" s="68" t="s">
        <v>59</v>
      </c>
      <c r="C86" s="31"/>
      <c r="D86" s="32"/>
      <c r="E86" s="32"/>
      <c r="F86" s="32"/>
      <c r="G86" s="32"/>
      <c r="H86" s="32"/>
    </row>
    <row r="87" spans="1:8" x14ac:dyDescent="0.25">
      <c r="A87" s="32"/>
      <c r="B87" s="69" t="s">
        <v>103</v>
      </c>
      <c r="C87" s="70">
        <v>0</v>
      </c>
      <c r="D87" s="71">
        <v>0</v>
      </c>
      <c r="E87" s="71">
        <v>0</v>
      </c>
      <c r="F87" s="71">
        <v>0</v>
      </c>
      <c r="G87" s="71">
        <v>0</v>
      </c>
      <c r="H87" s="71">
        <v>0</v>
      </c>
    </row>
    <row r="88" spans="1:8" x14ac:dyDescent="0.25">
      <c r="A88" s="32"/>
      <c r="B88" s="32" t="s">
        <v>104</v>
      </c>
      <c r="C88" s="70">
        <v>-1.4523297999999998</v>
      </c>
      <c r="D88" s="70">
        <v>7.8752531000000001</v>
      </c>
      <c r="E88" s="70">
        <v>0</v>
      </c>
      <c r="F88" s="70">
        <v>0</v>
      </c>
      <c r="G88" s="70">
        <v>0</v>
      </c>
      <c r="H88" s="70">
        <v>0</v>
      </c>
    </row>
    <row r="89" spans="1:8" x14ac:dyDescent="0.25">
      <c r="A89" s="32"/>
      <c r="B89" s="32" t="s">
        <v>105</v>
      </c>
      <c r="C89" s="70">
        <v>0</v>
      </c>
      <c r="D89" s="70">
        <v>0</v>
      </c>
      <c r="E89" s="70">
        <v>-3.7464200000000001</v>
      </c>
      <c r="F89" s="70">
        <v>0</v>
      </c>
      <c r="G89" s="70">
        <v>0</v>
      </c>
      <c r="H89" s="70">
        <v>0</v>
      </c>
    </row>
    <row r="90" spans="1:8" x14ac:dyDescent="0.25">
      <c r="A90" s="32"/>
      <c r="B90" s="72" t="s">
        <v>106</v>
      </c>
      <c r="C90" s="37">
        <f t="shared" ref="C90:H90" si="6">+SUM(C87:C89)</f>
        <v>-1.4523297999999998</v>
      </c>
      <c r="D90" s="37">
        <f t="shared" si="6"/>
        <v>7.8752531000000001</v>
      </c>
      <c r="E90" s="37">
        <f t="shared" si="6"/>
        <v>-3.7464200000000001</v>
      </c>
      <c r="F90" s="37">
        <f t="shared" si="6"/>
        <v>0</v>
      </c>
      <c r="G90" s="37">
        <f t="shared" si="6"/>
        <v>0</v>
      </c>
      <c r="H90" s="37">
        <f t="shared" si="6"/>
        <v>0</v>
      </c>
    </row>
    <row r="91" spans="1:8" x14ac:dyDescent="0.25">
      <c r="A91" s="32"/>
      <c r="B91" s="32"/>
      <c r="C91" s="38">
        <f t="shared" ref="C91:H91" si="7">+C90-C48</f>
        <v>0</v>
      </c>
      <c r="D91" s="38">
        <f t="shared" si="7"/>
        <v>0</v>
      </c>
      <c r="E91" s="38">
        <f t="shared" si="7"/>
        <v>0</v>
      </c>
      <c r="F91" s="38">
        <f t="shared" si="7"/>
        <v>0</v>
      </c>
      <c r="G91" s="38">
        <f t="shared" si="7"/>
        <v>0</v>
      </c>
      <c r="H91" s="38">
        <f t="shared" si="7"/>
        <v>0</v>
      </c>
    </row>
    <row r="92" spans="1:8" x14ac:dyDescent="0.25">
      <c r="A92" s="32">
        <v>2</v>
      </c>
      <c r="B92" s="72" t="s">
        <v>107</v>
      </c>
      <c r="C92" s="31"/>
      <c r="D92" s="32"/>
      <c r="E92" s="32"/>
      <c r="F92" s="32"/>
      <c r="G92" s="32"/>
      <c r="H92" s="32"/>
    </row>
    <row r="93" spans="1:8" x14ac:dyDescent="0.25">
      <c r="A93" s="32"/>
      <c r="B93" s="32" t="s">
        <v>108</v>
      </c>
      <c r="C93" s="70">
        <v>309.25373430000002</v>
      </c>
      <c r="D93" s="70">
        <v>346.60334999999998</v>
      </c>
      <c r="E93" s="70">
        <v>368.94916999999998</v>
      </c>
      <c r="F93" s="70">
        <v>280.13263000000001</v>
      </c>
      <c r="G93" s="70">
        <v>237.47040999999999</v>
      </c>
      <c r="H93" s="70">
        <v>218.90067999999999</v>
      </c>
    </row>
    <row r="94" spans="1:8" x14ac:dyDescent="0.25">
      <c r="A94" s="32"/>
      <c r="B94" s="32" t="s">
        <v>109</v>
      </c>
      <c r="C94" s="70">
        <v>0</v>
      </c>
      <c r="D94" s="70">
        <v>1.8133000000000001E-3</v>
      </c>
      <c r="E94" s="70">
        <v>0</v>
      </c>
      <c r="F94" s="70">
        <v>0</v>
      </c>
      <c r="G94" s="70">
        <v>0</v>
      </c>
      <c r="H94" s="70">
        <v>0</v>
      </c>
    </row>
    <row r="95" spans="1:8" x14ac:dyDescent="0.25">
      <c r="A95" s="32"/>
      <c r="B95" s="32" t="s">
        <v>110</v>
      </c>
      <c r="C95" s="70">
        <v>0</v>
      </c>
      <c r="D95" s="70">
        <v>-1.9300316553283459E-14</v>
      </c>
      <c r="E95" s="70">
        <v>0</v>
      </c>
      <c r="F95" s="70">
        <v>0</v>
      </c>
      <c r="G95" s="70">
        <v>0</v>
      </c>
      <c r="H95" s="70">
        <v>0</v>
      </c>
    </row>
    <row r="96" spans="1:8" x14ac:dyDescent="0.25">
      <c r="A96" s="32"/>
      <c r="B96" s="72" t="s">
        <v>106</v>
      </c>
      <c r="C96" s="37">
        <f t="shared" ref="C96:H96" si="8">SUM(C93:C95)</f>
        <v>309.25373430000002</v>
      </c>
      <c r="D96" s="37">
        <f t="shared" si="8"/>
        <v>346.60516329999996</v>
      </c>
      <c r="E96" s="37">
        <f t="shared" si="8"/>
        <v>368.94916999999998</v>
      </c>
      <c r="F96" s="37">
        <f t="shared" si="8"/>
        <v>280.13263000000001</v>
      </c>
      <c r="G96" s="37">
        <f t="shared" si="8"/>
        <v>237.47040999999999</v>
      </c>
      <c r="H96" s="37">
        <f t="shared" si="8"/>
        <v>218.90067999999999</v>
      </c>
    </row>
    <row r="97" spans="1:8" x14ac:dyDescent="0.25">
      <c r="A97" s="32"/>
      <c r="B97" s="32"/>
      <c r="C97" s="70">
        <f t="shared" ref="C97:H97" si="9">+C96-C17</f>
        <v>0</v>
      </c>
      <c r="D97" s="70">
        <f t="shared" si="9"/>
        <v>0</v>
      </c>
      <c r="E97" s="70">
        <f t="shared" si="9"/>
        <v>0</v>
      </c>
      <c r="F97" s="70">
        <f t="shared" si="9"/>
        <v>0</v>
      </c>
      <c r="G97" s="70">
        <f t="shared" si="9"/>
        <v>0</v>
      </c>
      <c r="H97" s="70">
        <f t="shared" si="9"/>
        <v>0</v>
      </c>
    </row>
    <row r="98" spans="1:8" x14ac:dyDescent="0.25">
      <c r="A98" s="32">
        <v>3</v>
      </c>
      <c r="B98" s="72" t="s">
        <v>99</v>
      </c>
      <c r="C98" s="31"/>
      <c r="D98" s="32"/>
      <c r="E98" s="32"/>
      <c r="F98" s="32"/>
      <c r="G98" s="32"/>
      <c r="H98" s="32"/>
    </row>
    <row r="99" spans="1:8" x14ac:dyDescent="0.25">
      <c r="A99" s="32"/>
      <c r="B99" s="32" t="s">
        <v>111</v>
      </c>
      <c r="C99" s="73">
        <v>-179.1990984</v>
      </c>
      <c r="D99" s="73">
        <v>-77.331849000000005</v>
      </c>
      <c r="E99" s="73">
        <v>-75.456249999999997</v>
      </c>
      <c r="F99" s="73">
        <v>-79.942194200000003</v>
      </c>
      <c r="G99" s="73">
        <v>-68.715813199999999</v>
      </c>
      <c r="H99" s="73">
        <v>-38.695545599999996</v>
      </c>
    </row>
    <row r="100" spans="1:8" x14ac:dyDescent="0.25">
      <c r="A100" s="32"/>
      <c r="B100" s="32" t="s">
        <v>112</v>
      </c>
      <c r="C100" s="73">
        <v>0</v>
      </c>
      <c r="D100" s="73">
        <v>0</v>
      </c>
      <c r="E100" s="73">
        <v>0</v>
      </c>
      <c r="F100" s="73">
        <v>0</v>
      </c>
      <c r="G100" s="73">
        <v>0</v>
      </c>
      <c r="H100" s="73">
        <v>0</v>
      </c>
    </row>
    <row r="101" spans="1:8" x14ac:dyDescent="0.25">
      <c r="A101" s="32"/>
      <c r="B101" s="32" t="s">
        <v>113</v>
      </c>
      <c r="C101" s="73">
        <v>0</v>
      </c>
      <c r="D101" s="73">
        <v>0</v>
      </c>
      <c r="E101" s="73">
        <v>0</v>
      </c>
      <c r="F101" s="73">
        <v>0</v>
      </c>
      <c r="G101" s="73">
        <v>0</v>
      </c>
      <c r="H101" s="73">
        <v>0</v>
      </c>
    </row>
    <row r="102" spans="1:8" x14ac:dyDescent="0.25">
      <c r="A102" s="32"/>
      <c r="B102" s="32" t="s">
        <v>114</v>
      </c>
      <c r="C102" s="73">
        <v>-2.0272700000000001</v>
      </c>
      <c r="D102" s="73">
        <v>-0.78782320000000006</v>
      </c>
      <c r="E102" s="73">
        <v>-2.2559795999999999</v>
      </c>
      <c r="F102" s="73">
        <v>-0.43913999999999997</v>
      </c>
      <c r="G102" s="73">
        <v>-0.16891999999999999</v>
      </c>
      <c r="H102" s="73">
        <v>-6.7500000000000004E-2</v>
      </c>
    </row>
    <row r="103" spans="1:8" x14ac:dyDescent="0.25">
      <c r="A103" s="32"/>
      <c r="B103" s="74" t="s">
        <v>115</v>
      </c>
      <c r="C103" s="73">
        <v>-3.4493200000000002</v>
      </c>
      <c r="D103" s="73">
        <v>-2.9319700000000002</v>
      </c>
      <c r="E103" s="73">
        <v>-3.5870299999999999</v>
      </c>
      <c r="F103" s="73">
        <v>-2.9478399999999998</v>
      </c>
      <c r="G103" s="73">
        <v>-3.9604699999999999</v>
      </c>
      <c r="H103" s="73">
        <v>-0.54354000000000002</v>
      </c>
    </row>
    <row r="104" spans="1:8" x14ac:dyDescent="0.25">
      <c r="A104" s="32"/>
      <c r="B104" s="74" t="s">
        <v>110</v>
      </c>
      <c r="C104" s="73">
        <v>0</v>
      </c>
      <c r="D104" s="73">
        <v>0</v>
      </c>
      <c r="E104" s="73">
        <v>0</v>
      </c>
      <c r="F104" s="73">
        <v>0</v>
      </c>
      <c r="G104" s="73">
        <v>0</v>
      </c>
      <c r="H104" s="73">
        <v>0</v>
      </c>
    </row>
    <row r="105" spans="1:8" x14ac:dyDescent="0.25">
      <c r="A105" s="32"/>
      <c r="B105" s="72" t="s">
        <v>106</v>
      </c>
      <c r="C105" s="41">
        <f t="shared" ref="C105:H105" si="10">+SUM(C99:C104)</f>
        <v>-184.67568839999998</v>
      </c>
      <c r="D105" s="41">
        <f t="shared" si="10"/>
        <v>-81.051642200000018</v>
      </c>
      <c r="E105" s="41">
        <f t="shared" si="10"/>
        <v>-81.299259599999999</v>
      </c>
      <c r="F105" s="41">
        <f t="shared" si="10"/>
        <v>-83.329174199999997</v>
      </c>
      <c r="G105" s="41">
        <f t="shared" si="10"/>
        <v>-72.8452032</v>
      </c>
      <c r="H105" s="41">
        <f t="shared" si="10"/>
        <v>-39.306585599999998</v>
      </c>
    </row>
    <row r="106" spans="1:8" x14ac:dyDescent="0.25">
      <c r="A106" s="32"/>
      <c r="B106" s="32"/>
      <c r="C106" s="73">
        <f t="shared" ref="C106:H106" si="11">+C105-C79</f>
        <v>0</v>
      </c>
      <c r="D106" s="73">
        <f t="shared" si="11"/>
        <v>0</v>
      </c>
      <c r="E106" s="73">
        <f t="shared" si="11"/>
        <v>0</v>
      </c>
      <c r="F106" s="73">
        <f t="shared" si="11"/>
        <v>0</v>
      </c>
      <c r="G106" s="73">
        <f t="shared" si="11"/>
        <v>0</v>
      </c>
      <c r="H106" s="73">
        <f t="shared" si="11"/>
        <v>0</v>
      </c>
    </row>
  </sheetData>
  <mergeCells count="5">
    <mergeCell ref="E1:G1"/>
    <mergeCell ref="A2:G2"/>
    <mergeCell ref="C4:G4"/>
    <mergeCell ref="C5:G5"/>
    <mergeCell ref="H43:H44"/>
  </mergeCells>
  <pageMargins left="0.5" right="0.5" top="0.5" bottom="0.5" header="0.5" footer="0.5"/>
  <pageSetup scale="59" fitToHeight="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5"/>
  <sheetViews>
    <sheetView topLeftCell="E57" workbookViewId="0">
      <selection activeCell="H78" sqref="H78:H81"/>
    </sheetView>
  </sheetViews>
  <sheetFormatPr defaultColWidth="9.140625" defaultRowHeight="15" x14ac:dyDescent="0.25"/>
  <cols>
    <col min="1" max="1" width="7.140625" style="3" customWidth="1"/>
    <col min="2" max="2" width="48" style="3" customWidth="1"/>
    <col min="3" max="3" width="14" style="2" customWidth="1"/>
    <col min="4" max="5" width="14.28515625" style="3" customWidth="1"/>
    <col min="6" max="6" width="13.7109375" style="3" customWidth="1"/>
    <col min="7" max="7" width="12.85546875" style="3" customWidth="1"/>
    <col min="8" max="8" width="12.28515625" style="3" customWidth="1"/>
    <col min="9" max="9" width="5" style="2" bestFit="1" customWidth="1"/>
    <col min="10" max="10" width="13.7109375" style="2" bestFit="1" customWidth="1"/>
    <col min="11" max="16384" width="9.140625" style="2"/>
  </cols>
  <sheetData>
    <row r="1" spans="1:10" x14ac:dyDescent="0.25">
      <c r="A1" s="75"/>
      <c r="B1" s="75"/>
      <c r="C1" s="75"/>
      <c r="D1" s="75"/>
      <c r="E1" s="75"/>
      <c r="F1" s="101" t="s">
        <v>120</v>
      </c>
      <c r="G1" s="101"/>
    </row>
    <row r="2" spans="1:10" x14ac:dyDescent="0.25">
      <c r="A2" s="101" t="s">
        <v>0</v>
      </c>
      <c r="B2" s="101"/>
      <c r="C2" s="101"/>
      <c r="D2" s="101"/>
      <c r="E2" s="101"/>
      <c r="F2" s="101"/>
      <c r="G2" s="101"/>
    </row>
    <row r="3" spans="1:10" x14ac:dyDescent="0.25">
      <c r="A3" s="75"/>
      <c r="B3" s="75"/>
      <c r="C3" s="75"/>
      <c r="D3" s="75"/>
      <c r="E3" s="75"/>
      <c r="F3" s="75"/>
      <c r="G3" s="75"/>
    </row>
    <row r="4" spans="1:10" x14ac:dyDescent="0.25">
      <c r="A4" s="75"/>
      <c r="B4" s="76" t="s">
        <v>1</v>
      </c>
      <c r="C4" s="102" t="s">
        <v>2</v>
      </c>
      <c r="D4" s="102"/>
      <c r="E4" s="102"/>
      <c r="F4" s="102"/>
      <c r="G4" s="102"/>
    </row>
    <row r="5" spans="1:10" x14ac:dyDescent="0.25">
      <c r="A5" s="75"/>
      <c r="B5" s="76" t="s">
        <v>3</v>
      </c>
      <c r="C5" s="88" t="s">
        <v>121</v>
      </c>
      <c r="D5" s="88"/>
      <c r="E5" s="88"/>
      <c r="F5" s="88"/>
      <c r="G5" s="88"/>
    </row>
    <row r="7" spans="1:10" ht="15.75" thickBot="1" x14ac:dyDescent="0.3">
      <c r="A7" s="45"/>
      <c r="B7" s="46"/>
      <c r="C7" s="46"/>
      <c r="F7" s="3" t="s">
        <v>4</v>
      </c>
    </row>
    <row r="8" spans="1:10" ht="29.25" customHeight="1" x14ac:dyDescent="0.25">
      <c r="A8" s="47" t="s">
        <v>5</v>
      </c>
      <c r="B8" s="48" t="s">
        <v>6</v>
      </c>
      <c r="C8" s="49" t="s">
        <v>7</v>
      </c>
      <c r="D8" s="49" t="s">
        <v>8</v>
      </c>
      <c r="E8" s="49" t="s">
        <v>9</v>
      </c>
      <c r="F8" s="49" t="s">
        <v>10</v>
      </c>
      <c r="G8" s="49" t="s">
        <v>11</v>
      </c>
      <c r="H8" s="49" t="s">
        <v>12</v>
      </c>
    </row>
    <row r="9" spans="1:10" s="3" customFormat="1" ht="15.75" x14ac:dyDescent="0.25">
      <c r="A9" s="50">
        <v>1</v>
      </c>
      <c r="B9" s="51" t="s">
        <v>13</v>
      </c>
      <c r="C9" s="52">
        <v>4336.6770421999991</v>
      </c>
      <c r="D9" s="52">
        <v>4899.5342694000001</v>
      </c>
      <c r="E9" s="52">
        <v>3534.9972722000002</v>
      </c>
      <c r="F9" s="52">
        <v>5138.8810382000001</v>
      </c>
      <c r="G9" s="52">
        <v>3675.3494990000004</v>
      </c>
      <c r="H9" s="52">
        <v>4099.7503228000005</v>
      </c>
    </row>
    <row r="10" spans="1:10" s="3" customFormat="1" ht="15.75" x14ac:dyDescent="0.25">
      <c r="A10" s="50">
        <v>2</v>
      </c>
      <c r="B10" s="51" t="s">
        <v>14</v>
      </c>
      <c r="C10" s="52">
        <v>3304.1844329</v>
      </c>
      <c r="D10" s="52">
        <v>3270.5180682</v>
      </c>
      <c r="E10" s="52">
        <v>3492.8911094000005</v>
      </c>
      <c r="F10" s="52">
        <v>4341.4815929000006</v>
      </c>
      <c r="G10" s="52">
        <v>3710.6689819999992</v>
      </c>
      <c r="H10" s="52">
        <v>5320.2149851000004</v>
      </c>
      <c r="J10" s="4"/>
    </row>
    <row r="11" spans="1:10" s="3" customFormat="1" ht="15.75" x14ac:dyDescent="0.25">
      <c r="A11" s="50">
        <v>3</v>
      </c>
      <c r="B11" s="51" t="s">
        <v>15</v>
      </c>
      <c r="C11" s="52">
        <v>302.64776000000001</v>
      </c>
      <c r="D11" s="52">
        <v>320.68907000000002</v>
      </c>
      <c r="E11" s="52">
        <v>363.25905</v>
      </c>
      <c r="F11" s="52">
        <v>304.02497</v>
      </c>
      <c r="G11" s="52">
        <v>291.71019999999999</v>
      </c>
      <c r="H11" s="52">
        <v>329.22403880000002</v>
      </c>
    </row>
    <row r="12" spans="1:10" s="3" customFormat="1" ht="15.75" x14ac:dyDescent="0.25">
      <c r="A12" s="50">
        <v>4</v>
      </c>
      <c r="B12" s="51" t="s">
        <v>16</v>
      </c>
      <c r="C12" s="52">
        <v>1303.5660711</v>
      </c>
      <c r="D12" s="52">
        <v>1559.3380199999999</v>
      </c>
      <c r="E12" s="52">
        <v>1757.0654784000001</v>
      </c>
      <c r="F12" s="52">
        <v>1844.5878987999999</v>
      </c>
      <c r="G12" s="52">
        <v>2158.9802128000001</v>
      </c>
      <c r="H12" s="52">
        <v>2470.4613899999999</v>
      </c>
    </row>
    <row r="13" spans="1:10" s="3" customFormat="1" ht="15.75" x14ac:dyDescent="0.25">
      <c r="A13" s="50">
        <v>5</v>
      </c>
      <c r="B13" s="51" t="s">
        <v>17</v>
      </c>
      <c r="C13" s="52">
        <v>359.19122200000004</v>
      </c>
      <c r="D13" s="53">
        <v>358.82566000000003</v>
      </c>
      <c r="E13" s="53">
        <v>350.23365569999999</v>
      </c>
      <c r="F13" s="53">
        <v>399.85246999999998</v>
      </c>
      <c r="G13" s="53">
        <v>1445.2654319000001</v>
      </c>
      <c r="H13" s="53">
        <v>659.01271250000002</v>
      </c>
    </row>
    <row r="14" spans="1:10" s="3" customFormat="1" ht="15.75" x14ac:dyDescent="0.25">
      <c r="A14" s="50">
        <v>6</v>
      </c>
      <c r="B14" s="51" t="s">
        <v>18</v>
      </c>
      <c r="C14" s="54"/>
      <c r="D14" s="54"/>
      <c r="E14" s="54"/>
      <c r="F14" s="54"/>
      <c r="G14" s="54"/>
      <c r="H14" s="54"/>
    </row>
    <row r="15" spans="1:10" s="3" customFormat="1" ht="15.75" x14ac:dyDescent="0.25">
      <c r="A15" s="55">
        <v>6.1</v>
      </c>
      <c r="B15" s="51" t="s">
        <v>19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</row>
    <row r="16" spans="1:10" s="3" customFormat="1" ht="15.75" x14ac:dyDescent="0.25">
      <c r="A16" s="55">
        <v>6.2</v>
      </c>
      <c r="B16" s="51" t="s">
        <v>20</v>
      </c>
      <c r="C16" s="52">
        <v>497.47951</v>
      </c>
      <c r="D16" s="52">
        <v>581.25615000000005</v>
      </c>
      <c r="E16" s="52">
        <v>584.83727999999996</v>
      </c>
      <c r="F16" s="52">
        <v>589.88908000000004</v>
      </c>
      <c r="G16" s="52">
        <v>629.81871000000001</v>
      </c>
      <c r="H16" s="52">
        <v>574.06448</v>
      </c>
    </row>
    <row r="17" spans="1:10" s="3" customFormat="1" ht="15.75" x14ac:dyDescent="0.25">
      <c r="A17" s="55">
        <v>6.3</v>
      </c>
      <c r="B17" s="51" t="s">
        <v>21</v>
      </c>
      <c r="C17" s="52">
        <v>541.42989269999998</v>
      </c>
      <c r="D17" s="52">
        <v>586.81168410000009</v>
      </c>
      <c r="E17" s="52">
        <v>549.19629399999997</v>
      </c>
      <c r="F17" s="52">
        <v>533.83136890000003</v>
      </c>
      <c r="G17" s="52">
        <v>555.46712559999992</v>
      </c>
      <c r="H17" s="52">
        <v>641.39037729999995</v>
      </c>
    </row>
    <row r="18" spans="1:10" s="3" customFormat="1" ht="15.75" x14ac:dyDescent="0.25">
      <c r="A18" s="55">
        <v>6.4</v>
      </c>
      <c r="B18" s="51" t="s">
        <v>22</v>
      </c>
      <c r="C18" s="52">
        <v>93.874781099999993</v>
      </c>
      <c r="D18" s="52">
        <v>83.994489099999996</v>
      </c>
      <c r="E18" s="52">
        <v>90.682767699999999</v>
      </c>
      <c r="F18" s="52">
        <v>115.55072649999998</v>
      </c>
      <c r="G18" s="52">
        <v>124.45187550000001</v>
      </c>
      <c r="H18" s="52">
        <v>131.3718259</v>
      </c>
    </row>
    <row r="19" spans="1:10" s="3" customFormat="1" ht="15.75" x14ac:dyDescent="0.25">
      <c r="A19" s="55">
        <v>6.5</v>
      </c>
      <c r="B19" s="51" t="s">
        <v>23</v>
      </c>
      <c r="C19" s="52">
        <v>7.10764</v>
      </c>
      <c r="D19" s="52">
        <v>13.68369</v>
      </c>
      <c r="E19" s="52">
        <v>31.110730400000001</v>
      </c>
      <c r="F19" s="52">
        <v>7.5340406999999994</v>
      </c>
      <c r="G19" s="52">
        <v>9.0571689000000006</v>
      </c>
      <c r="H19" s="52">
        <v>7.0197500000000002</v>
      </c>
    </row>
    <row r="20" spans="1:10" s="3" customFormat="1" ht="15.75" x14ac:dyDescent="0.25">
      <c r="A20" s="55">
        <v>6.6</v>
      </c>
      <c r="B20" s="51" t="s">
        <v>24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</row>
    <row r="21" spans="1:10" s="3" customFormat="1" ht="15.75" x14ac:dyDescent="0.25">
      <c r="A21" s="55">
        <v>6.7</v>
      </c>
      <c r="B21" s="51" t="s">
        <v>25</v>
      </c>
      <c r="C21" s="52">
        <v>0</v>
      </c>
      <c r="D21" s="52">
        <v>0</v>
      </c>
      <c r="E21" s="52">
        <v>0</v>
      </c>
      <c r="F21" s="52">
        <v>0</v>
      </c>
      <c r="G21" s="52">
        <v>0</v>
      </c>
      <c r="H21" s="52">
        <v>0</v>
      </c>
    </row>
    <row r="22" spans="1:10" s="3" customFormat="1" ht="15.75" x14ac:dyDescent="0.25">
      <c r="A22" s="55">
        <v>6.8</v>
      </c>
      <c r="B22" s="51" t="s">
        <v>26</v>
      </c>
      <c r="C22" s="52">
        <v>18.6270217</v>
      </c>
      <c r="D22" s="52">
        <v>16.110492799999999</v>
      </c>
      <c r="E22" s="52">
        <v>28.570245599999996</v>
      </c>
      <c r="F22" s="52">
        <v>33.496677499999997</v>
      </c>
      <c r="G22" s="52">
        <v>29.953809700000001</v>
      </c>
      <c r="H22" s="52">
        <v>38.752091899999996</v>
      </c>
    </row>
    <row r="23" spans="1:10" s="3" customFormat="1" ht="15.75" x14ac:dyDescent="0.25">
      <c r="A23" s="55">
        <v>6.9</v>
      </c>
      <c r="B23" s="51" t="s">
        <v>27</v>
      </c>
      <c r="C23" s="52">
        <v>42</v>
      </c>
      <c r="D23" s="52">
        <v>46.2</v>
      </c>
      <c r="E23" s="52">
        <v>46.2</v>
      </c>
      <c r="F23" s="52">
        <v>46.2</v>
      </c>
      <c r="G23" s="52">
        <v>46.2</v>
      </c>
      <c r="H23" s="52">
        <v>57.230139999999999</v>
      </c>
    </row>
    <row r="24" spans="1:10" s="3" customFormat="1" ht="15.75" x14ac:dyDescent="0.25">
      <c r="A24" s="55"/>
      <c r="B24" s="51" t="s">
        <v>28</v>
      </c>
      <c r="C24" s="56">
        <f t="shared" ref="C24:H24" si="0">+SUM(C15:C23)</f>
        <v>1200.5188455000002</v>
      </c>
      <c r="D24" s="56">
        <f t="shared" si="0"/>
        <v>1328.0565060000004</v>
      </c>
      <c r="E24" s="56">
        <f t="shared" si="0"/>
        <v>1330.5973177000001</v>
      </c>
      <c r="F24" s="56">
        <f t="shared" si="0"/>
        <v>1326.5018936000001</v>
      </c>
      <c r="G24" s="56">
        <f t="shared" si="0"/>
        <v>1394.9486896999999</v>
      </c>
      <c r="H24" s="56">
        <f t="shared" si="0"/>
        <v>1449.8286650999999</v>
      </c>
      <c r="J24" s="4"/>
    </row>
    <row r="25" spans="1:10" s="3" customFormat="1" ht="15.75" x14ac:dyDescent="0.25">
      <c r="A25" s="55">
        <v>7</v>
      </c>
      <c r="B25" s="51" t="s">
        <v>29</v>
      </c>
      <c r="C25" s="54"/>
      <c r="D25" s="54"/>
      <c r="E25" s="54"/>
      <c r="F25" s="54"/>
      <c r="G25" s="54"/>
      <c r="H25" s="54"/>
      <c r="J25" s="4"/>
    </row>
    <row r="26" spans="1:10" s="3" customFormat="1" ht="15.75" x14ac:dyDescent="0.25">
      <c r="A26" s="55" t="s">
        <v>30</v>
      </c>
      <c r="B26" s="51" t="s">
        <v>31</v>
      </c>
      <c r="C26" s="52">
        <v>10810.9228327</v>
      </c>
      <c r="D26" s="52">
        <v>10836.158086200001</v>
      </c>
      <c r="E26" s="52">
        <v>10972.271448599997</v>
      </c>
      <c r="F26" s="52">
        <v>10407.114177299998</v>
      </c>
      <c r="G26" s="52">
        <v>11926.6847356</v>
      </c>
      <c r="H26" s="52">
        <v>15151.081815800004</v>
      </c>
      <c r="J26" s="4"/>
    </row>
    <row r="27" spans="1:10" s="3" customFormat="1" ht="15.75" x14ac:dyDescent="0.25">
      <c r="A27" s="55" t="s">
        <v>32</v>
      </c>
      <c r="B27" s="51" t="s">
        <v>33</v>
      </c>
      <c r="C27" s="52">
        <v>64.976979999999998</v>
      </c>
      <c r="D27" s="52">
        <v>2837.1593191000002</v>
      </c>
      <c r="E27" s="52">
        <v>1005.9913154999999</v>
      </c>
      <c r="F27" s="52">
        <v>1050.03026</v>
      </c>
      <c r="G27" s="52">
        <v>1015.9340927</v>
      </c>
      <c r="H27" s="52">
        <v>724.8203772999999</v>
      </c>
      <c r="J27" s="4"/>
    </row>
    <row r="28" spans="1:10" s="3" customFormat="1" ht="15.75" x14ac:dyDescent="0.25">
      <c r="A28" s="55" t="s">
        <v>34</v>
      </c>
      <c r="B28" s="51" t="s">
        <v>35</v>
      </c>
      <c r="C28" s="52">
        <v>424.33442700000001</v>
      </c>
      <c r="D28" s="52">
        <v>176.30384430000001</v>
      </c>
      <c r="E28" s="52">
        <v>-74.1381394</v>
      </c>
      <c r="F28" s="52">
        <v>-48.5320787</v>
      </c>
      <c r="G28" s="52">
        <v>2353.3796250999999</v>
      </c>
      <c r="H28" s="52">
        <v>676.74322859999995</v>
      </c>
      <c r="J28" s="4"/>
    </row>
    <row r="29" spans="1:10" s="3" customFormat="1" ht="15.75" x14ac:dyDescent="0.25">
      <c r="A29" s="55" t="s">
        <v>36</v>
      </c>
      <c r="B29" s="51" t="s">
        <v>37</v>
      </c>
      <c r="C29" s="52">
        <v>823.39017790000003</v>
      </c>
      <c r="D29" s="52">
        <v>949.02529779999998</v>
      </c>
      <c r="E29" s="52">
        <v>955.71221330000003</v>
      </c>
      <c r="F29" s="52">
        <v>980.12834029999999</v>
      </c>
      <c r="G29" s="52">
        <v>1018.0205904000001</v>
      </c>
      <c r="H29" s="52">
        <v>1044.7662748999999</v>
      </c>
      <c r="J29" s="4"/>
    </row>
    <row r="30" spans="1:10" s="3" customFormat="1" ht="15.75" x14ac:dyDescent="0.25">
      <c r="A30" s="55" t="s">
        <v>38</v>
      </c>
      <c r="B30" s="51" t="s">
        <v>39</v>
      </c>
      <c r="C30" s="52">
        <v>1424.8053038</v>
      </c>
      <c r="D30" s="52">
        <v>1565.1356055000001</v>
      </c>
      <c r="E30" s="52">
        <v>1436.991724</v>
      </c>
      <c r="F30" s="52">
        <v>1493.9343940000001</v>
      </c>
      <c r="G30" s="52">
        <v>2079.1974027000001</v>
      </c>
      <c r="H30" s="52">
        <v>1494.9087002000001</v>
      </c>
      <c r="J30" s="4"/>
    </row>
    <row r="31" spans="1:10" s="3" customFormat="1" ht="15.75" x14ac:dyDescent="0.25">
      <c r="A31" s="55"/>
      <c r="B31" s="51"/>
      <c r="C31" s="52"/>
      <c r="D31" s="52"/>
      <c r="E31" s="52"/>
      <c r="F31" s="52"/>
      <c r="G31" s="52"/>
      <c r="H31" s="52"/>
      <c r="J31" s="4"/>
    </row>
    <row r="32" spans="1:10" s="3" customFormat="1" ht="15.75" x14ac:dyDescent="0.25">
      <c r="A32" s="55">
        <v>7.2</v>
      </c>
      <c r="B32" s="51" t="s">
        <v>40</v>
      </c>
      <c r="C32" s="52"/>
      <c r="D32" s="52"/>
      <c r="E32" s="52"/>
      <c r="F32" s="52"/>
      <c r="G32" s="52"/>
      <c r="H32" s="52"/>
      <c r="J32" s="4"/>
    </row>
    <row r="33" spans="1:10" s="3" customFormat="1" ht="15.75" x14ac:dyDescent="0.25">
      <c r="A33" s="55" t="s">
        <v>41</v>
      </c>
      <c r="B33" s="51" t="s">
        <v>42</v>
      </c>
      <c r="C33" s="52">
        <v>9.2058499999999999</v>
      </c>
      <c r="D33" s="52">
        <v>8.5427199999999992</v>
      </c>
      <c r="E33" s="52">
        <v>7.6178100000000004</v>
      </c>
      <c r="F33" s="52">
        <v>28.777889999999999</v>
      </c>
      <c r="G33" s="52">
        <v>0</v>
      </c>
      <c r="H33" s="52">
        <v>0</v>
      </c>
      <c r="J33" s="4"/>
    </row>
    <row r="34" spans="1:10" s="3" customFormat="1" ht="15.75" x14ac:dyDescent="0.25">
      <c r="A34" s="55" t="s">
        <v>43</v>
      </c>
      <c r="B34" s="51" t="s">
        <v>44</v>
      </c>
      <c r="C34" s="52">
        <v>720.63372450000008</v>
      </c>
      <c r="D34" s="52">
        <v>646.25252790000002</v>
      </c>
      <c r="E34" s="52">
        <v>751.45416</v>
      </c>
      <c r="F34" s="52">
        <v>1082.2562568000001</v>
      </c>
      <c r="G34" s="52">
        <v>391.35368679999999</v>
      </c>
      <c r="H34" s="52">
        <v>886.54550769999992</v>
      </c>
    </row>
    <row r="35" spans="1:10" s="3" customFormat="1" ht="15.75" x14ac:dyDescent="0.25">
      <c r="A35" s="55" t="s">
        <v>45</v>
      </c>
      <c r="B35" s="51" t="s">
        <v>46</v>
      </c>
      <c r="C35" s="52">
        <v>73.293350000000004</v>
      </c>
      <c r="D35" s="52">
        <v>225.58637999999999</v>
      </c>
      <c r="E35" s="52">
        <v>194.07057750000001</v>
      </c>
      <c r="F35" s="52">
        <v>186.6644245</v>
      </c>
      <c r="G35" s="52">
        <v>240.6293</v>
      </c>
      <c r="H35" s="52">
        <v>176.12620000000001</v>
      </c>
    </row>
    <row r="36" spans="1:10" s="3" customFormat="1" ht="15.75" x14ac:dyDescent="0.25">
      <c r="A36" s="55" t="s">
        <v>47</v>
      </c>
      <c r="B36" s="51" t="s">
        <v>48</v>
      </c>
      <c r="C36" s="52">
        <v>139.78442000000001</v>
      </c>
      <c r="D36" s="52">
        <v>147.25162</v>
      </c>
      <c r="E36" s="52">
        <v>156.34358</v>
      </c>
      <c r="F36" s="52">
        <v>169.1566057</v>
      </c>
      <c r="G36" s="52">
        <v>178.43583430000001</v>
      </c>
      <c r="H36" s="52">
        <v>228.80615499999999</v>
      </c>
    </row>
    <row r="37" spans="1:10" s="3" customFormat="1" ht="15.75" x14ac:dyDescent="0.25">
      <c r="A37" s="55" t="s">
        <v>49</v>
      </c>
      <c r="B37" s="51" t="s">
        <v>50</v>
      </c>
      <c r="C37" s="52">
        <v>127.9628345</v>
      </c>
      <c r="D37" s="52">
        <v>144.99545219999999</v>
      </c>
      <c r="E37" s="52">
        <v>171.9865116</v>
      </c>
      <c r="F37" s="52">
        <v>180.97154649999999</v>
      </c>
      <c r="G37" s="52">
        <v>201.52157879999999</v>
      </c>
      <c r="H37" s="52">
        <v>382.71129030000003</v>
      </c>
    </row>
    <row r="38" spans="1:10" s="3" customFormat="1" ht="15.75" x14ac:dyDescent="0.25">
      <c r="A38" s="55"/>
      <c r="B38" s="51" t="s">
        <v>51</v>
      </c>
      <c r="C38" s="52">
        <f t="shared" ref="C38:H38" si="1">C33+C34+C35+C36+C37</f>
        <v>1070.8801790000002</v>
      </c>
      <c r="D38" s="52">
        <f t="shared" si="1"/>
        <v>1172.6287001000001</v>
      </c>
      <c r="E38" s="52">
        <f t="shared" si="1"/>
        <v>1281.4726391000002</v>
      </c>
      <c r="F38" s="52">
        <f t="shared" si="1"/>
        <v>1647.8267235000001</v>
      </c>
      <c r="G38" s="52">
        <f t="shared" si="1"/>
        <v>1011.9403998999999</v>
      </c>
      <c r="H38" s="52">
        <f t="shared" si="1"/>
        <v>1674.1891529999998</v>
      </c>
    </row>
    <row r="39" spans="1:10" s="3" customFormat="1" ht="15.75" x14ac:dyDescent="0.25">
      <c r="A39" s="55"/>
      <c r="B39" s="51"/>
      <c r="C39" s="57"/>
      <c r="D39" s="57"/>
      <c r="E39" s="57"/>
      <c r="F39" s="57"/>
      <c r="G39" s="57"/>
      <c r="H39" s="57"/>
    </row>
    <row r="40" spans="1:10" s="3" customFormat="1" ht="15.75" x14ac:dyDescent="0.25">
      <c r="A40" s="55">
        <v>7.3</v>
      </c>
      <c r="B40" s="51" t="s">
        <v>52</v>
      </c>
      <c r="C40" s="52">
        <v>539.72611229999995</v>
      </c>
      <c r="D40" s="52">
        <v>471.73185899999999</v>
      </c>
      <c r="E40" s="52">
        <v>249.84183510000003</v>
      </c>
      <c r="F40" s="52">
        <v>170.8259018</v>
      </c>
      <c r="G40" s="52">
        <v>1.67126</v>
      </c>
      <c r="H40" s="52">
        <v>-5.574E-4</v>
      </c>
    </row>
    <row r="41" spans="1:10" s="3" customFormat="1" ht="15.75" x14ac:dyDescent="0.25">
      <c r="A41" s="55">
        <v>7.4</v>
      </c>
      <c r="B41" s="51" t="s">
        <v>53</v>
      </c>
      <c r="C41" s="52">
        <v>0</v>
      </c>
      <c r="D41" s="52">
        <v>0</v>
      </c>
      <c r="E41" s="52">
        <v>88.42777980000001</v>
      </c>
      <c r="F41" s="52">
        <v>0</v>
      </c>
      <c r="G41" s="52">
        <v>0</v>
      </c>
      <c r="H41" s="52">
        <v>0</v>
      </c>
    </row>
    <row r="42" spans="1:10" s="3" customFormat="1" ht="15.75" x14ac:dyDescent="0.25">
      <c r="A42" s="55">
        <v>7.5</v>
      </c>
      <c r="B42" s="51" t="s">
        <v>54</v>
      </c>
      <c r="C42" s="52">
        <v>343.91640559999996</v>
      </c>
      <c r="D42" s="52">
        <v>335.28647899999999</v>
      </c>
      <c r="E42" s="52">
        <v>547.93475269999999</v>
      </c>
      <c r="F42" s="52">
        <v>321.84229699999992</v>
      </c>
      <c r="G42" s="52">
        <v>291.74013839999998</v>
      </c>
      <c r="H42" s="92">
        <v>2480.6810937999999</v>
      </c>
    </row>
    <row r="43" spans="1:10" s="3" customFormat="1" ht="15.75" x14ac:dyDescent="0.25">
      <c r="A43" s="55">
        <v>7.6</v>
      </c>
      <c r="B43" s="51" t="s">
        <v>55</v>
      </c>
      <c r="C43" s="52">
        <v>628.53727649999996</v>
      </c>
      <c r="D43" s="52">
        <v>380.17081140000005</v>
      </c>
      <c r="E43" s="52">
        <v>640.32971120000002</v>
      </c>
      <c r="F43" s="52">
        <v>893.94733310000015</v>
      </c>
      <c r="G43" s="52">
        <v>1117.0863929</v>
      </c>
      <c r="H43" s="93"/>
    </row>
    <row r="44" spans="1:10" s="3" customFormat="1" ht="15.75" x14ac:dyDescent="0.25">
      <c r="A44" s="50"/>
      <c r="B44" s="51" t="s">
        <v>56</v>
      </c>
      <c r="C44" s="56">
        <f t="shared" ref="C44:H44" si="2">C26+C38+C40+C41+C42+C43+C27+C28+C29+C30</f>
        <v>16131.489694800001</v>
      </c>
      <c r="D44" s="56">
        <f t="shared" si="2"/>
        <v>18723.600002399999</v>
      </c>
      <c r="E44" s="56">
        <f t="shared" si="2"/>
        <v>17104.835279899995</v>
      </c>
      <c r="F44" s="56">
        <f t="shared" si="2"/>
        <v>16917.117348299998</v>
      </c>
      <c r="G44" s="56">
        <f t="shared" si="2"/>
        <v>20815.654637699998</v>
      </c>
      <c r="H44" s="56">
        <f t="shared" si="2"/>
        <v>23247.190086200007</v>
      </c>
      <c r="J44" s="4"/>
    </row>
    <row r="45" spans="1:10" s="3" customFormat="1" ht="15.75" x14ac:dyDescent="0.25">
      <c r="A45" s="50">
        <v>8</v>
      </c>
      <c r="B45" s="51" t="s">
        <v>57</v>
      </c>
      <c r="C45" s="52">
        <v>6.8183000000000007E-2</v>
      </c>
      <c r="D45" s="52">
        <v>1.0456202000000001</v>
      </c>
      <c r="E45" s="52">
        <v>0</v>
      </c>
      <c r="F45" s="52">
        <v>0.35965559999999996</v>
      </c>
      <c r="G45" s="52">
        <v>0.36606</v>
      </c>
      <c r="H45" s="52">
        <v>0</v>
      </c>
    </row>
    <row r="46" spans="1:10" s="3" customFormat="1" ht="15.75" x14ac:dyDescent="0.25">
      <c r="A46" s="50">
        <v>9</v>
      </c>
      <c r="B46" s="51" t="s">
        <v>58</v>
      </c>
      <c r="C46" s="52">
        <v>40.980201999999998</v>
      </c>
      <c r="D46" s="52">
        <v>0.47962099999999996</v>
      </c>
      <c r="E46" s="52">
        <v>6.7914349999999999</v>
      </c>
      <c r="F46" s="52">
        <v>0.34420190000000001</v>
      </c>
      <c r="G46" s="52">
        <v>17.275826600000002</v>
      </c>
      <c r="H46" s="52">
        <v>119.2761474</v>
      </c>
    </row>
    <row r="47" spans="1:10" s="3" customFormat="1" ht="15.75" x14ac:dyDescent="0.25">
      <c r="A47" s="50">
        <v>10</v>
      </c>
      <c r="B47" s="51" t="s">
        <v>59</v>
      </c>
      <c r="C47" s="52">
        <v>0</v>
      </c>
      <c r="D47" s="52">
        <v>35.646191399999999</v>
      </c>
      <c r="E47" s="52">
        <v>18.255030399999999</v>
      </c>
      <c r="F47" s="52">
        <v>0</v>
      </c>
      <c r="G47" s="52">
        <v>0</v>
      </c>
      <c r="H47" s="52">
        <v>0</v>
      </c>
    </row>
    <row r="48" spans="1:10" s="3" customFormat="1" ht="15.75" x14ac:dyDescent="0.25">
      <c r="A48" s="50">
        <v>11</v>
      </c>
      <c r="B48" s="51" t="s">
        <v>60</v>
      </c>
      <c r="C48" s="52">
        <v>2701.4601926999999</v>
      </c>
      <c r="D48" s="52">
        <v>2724.4671323000002</v>
      </c>
      <c r="E48" s="52">
        <v>2938.9790441000005</v>
      </c>
      <c r="F48" s="52">
        <v>3022.2448670999997</v>
      </c>
      <c r="G48" s="52">
        <v>3088.2790891000004</v>
      </c>
      <c r="H48" s="52">
        <v>3240.9129887999998</v>
      </c>
    </row>
    <row r="49" spans="1:8" s="3" customFormat="1" ht="15.75" x14ac:dyDescent="0.25">
      <c r="A49" s="50">
        <v>12</v>
      </c>
      <c r="B49" s="51" t="s">
        <v>61</v>
      </c>
      <c r="C49" s="54"/>
      <c r="D49" s="58"/>
      <c r="E49" s="54"/>
      <c r="F49" s="54"/>
      <c r="G49" s="54"/>
      <c r="H49" s="54"/>
    </row>
    <row r="50" spans="1:8" ht="15.75" x14ac:dyDescent="0.25">
      <c r="A50" s="55">
        <v>12.1</v>
      </c>
      <c r="B50" s="51" t="s">
        <v>62</v>
      </c>
      <c r="C50" s="52">
        <v>2.8704299999999998</v>
      </c>
      <c r="D50" s="52">
        <v>10.860659999999999</v>
      </c>
      <c r="E50" s="52">
        <v>1.19638</v>
      </c>
      <c r="F50" s="52">
        <v>2.26376</v>
      </c>
      <c r="G50" s="52">
        <v>4.4851900000000002</v>
      </c>
      <c r="H50" s="52">
        <v>55.243671900000002</v>
      </c>
    </row>
    <row r="51" spans="1:8" ht="15.75" x14ac:dyDescent="0.25">
      <c r="A51" s="55">
        <v>12.2</v>
      </c>
      <c r="B51" s="51" t="s">
        <v>63</v>
      </c>
      <c r="C51" s="52">
        <v>133.49816000000001</v>
      </c>
      <c r="D51" s="52">
        <v>132.12897000000001</v>
      </c>
      <c r="E51" s="52">
        <v>113.7538</v>
      </c>
      <c r="F51" s="52">
        <v>119.81374</v>
      </c>
      <c r="G51" s="52">
        <v>109.35292</v>
      </c>
      <c r="H51" s="52">
        <v>43.398560000000003</v>
      </c>
    </row>
    <row r="52" spans="1:8" ht="15.75" x14ac:dyDescent="0.25">
      <c r="A52" s="55">
        <v>12.3</v>
      </c>
      <c r="B52" s="51" t="s">
        <v>64</v>
      </c>
      <c r="C52" s="52">
        <v>54.439000600000007</v>
      </c>
      <c r="D52" s="52">
        <v>40.5076404</v>
      </c>
      <c r="E52" s="52">
        <v>27.163295499999997</v>
      </c>
      <c r="F52" s="52">
        <v>45.789265</v>
      </c>
      <c r="G52" s="52">
        <v>52.118679999999998</v>
      </c>
      <c r="H52" s="52">
        <v>79.401697499999997</v>
      </c>
    </row>
    <row r="53" spans="1:8" ht="15.75" x14ac:dyDescent="0.25">
      <c r="A53" s="55">
        <v>12.4</v>
      </c>
      <c r="B53" s="51" t="s">
        <v>65</v>
      </c>
      <c r="C53" s="52">
        <v>51.777332199999996</v>
      </c>
      <c r="D53" s="52">
        <v>90.139859099999995</v>
      </c>
      <c r="E53" s="52">
        <v>124.08700160000001</v>
      </c>
      <c r="F53" s="52">
        <v>102.83235999999999</v>
      </c>
      <c r="G53" s="52">
        <v>117.35451999999999</v>
      </c>
      <c r="H53" s="52">
        <v>115.95140000000001</v>
      </c>
    </row>
    <row r="54" spans="1:8" ht="15.75" x14ac:dyDescent="0.25">
      <c r="A54" s="55">
        <v>12.5</v>
      </c>
      <c r="B54" s="51" t="s">
        <v>66</v>
      </c>
      <c r="C54" s="52">
        <v>32.317250000000001</v>
      </c>
      <c r="D54" s="52">
        <v>41.247019999999999</v>
      </c>
      <c r="E54" s="52">
        <v>39.733139000000001</v>
      </c>
      <c r="F54" s="52">
        <v>45.603755999999997</v>
      </c>
      <c r="G54" s="52">
        <v>62.734503699999998</v>
      </c>
      <c r="H54" s="52">
        <v>60.155299999999997</v>
      </c>
    </row>
    <row r="55" spans="1:8" s="3" customFormat="1" ht="15.75" x14ac:dyDescent="0.25">
      <c r="A55" s="55">
        <v>12.6</v>
      </c>
      <c r="B55" s="51" t="s">
        <v>67</v>
      </c>
      <c r="C55" s="52">
        <v>28.244160000000001</v>
      </c>
      <c r="D55" s="52">
        <v>28.21123</v>
      </c>
      <c r="E55" s="52">
        <v>101.9704</v>
      </c>
      <c r="F55" s="52">
        <v>2.3203060000000009</v>
      </c>
      <c r="G55" s="52">
        <v>0</v>
      </c>
      <c r="H55" s="52">
        <v>0</v>
      </c>
    </row>
    <row r="56" spans="1:8" s="3" customFormat="1" ht="15.75" x14ac:dyDescent="0.25">
      <c r="A56" s="55">
        <v>12.7</v>
      </c>
      <c r="B56" s="51" t="s">
        <v>68</v>
      </c>
      <c r="C56" s="52">
        <v>360.27944000000002</v>
      </c>
      <c r="D56" s="52">
        <v>365.47325050000006</v>
      </c>
      <c r="E56" s="52">
        <v>202.37036140000001</v>
      </c>
      <c r="F56" s="52">
        <v>427.14645520000005</v>
      </c>
      <c r="G56" s="52">
        <v>442.7966022</v>
      </c>
      <c r="H56" s="52">
        <v>442.59581149999997</v>
      </c>
    </row>
    <row r="57" spans="1:8" ht="15.75" x14ac:dyDescent="0.25">
      <c r="A57" s="55">
        <v>12.8</v>
      </c>
      <c r="B57" s="51" t="s">
        <v>69</v>
      </c>
      <c r="C57" s="52">
        <v>12.2882978</v>
      </c>
      <c r="D57" s="52">
        <v>0</v>
      </c>
      <c r="E57" s="52">
        <v>-13.898676599999993</v>
      </c>
      <c r="F57" s="52">
        <v>-76.674363700000001</v>
      </c>
      <c r="G57" s="52">
        <v>-69.767389999999992</v>
      </c>
      <c r="H57" s="52">
        <v>-63.7987866</v>
      </c>
    </row>
    <row r="58" spans="1:8" ht="15.75" x14ac:dyDescent="0.25">
      <c r="A58" s="55">
        <v>12.9</v>
      </c>
      <c r="B58" s="51" t="s">
        <v>70</v>
      </c>
      <c r="C58" s="52">
        <v>2.4742099999999998</v>
      </c>
      <c r="D58" s="52">
        <v>1.6138600000000001</v>
      </c>
      <c r="E58" s="52">
        <v>2.7742900000000001</v>
      </c>
      <c r="F58" s="52">
        <v>3.0189900000000001</v>
      </c>
      <c r="G58" s="52">
        <v>1.24529</v>
      </c>
      <c r="H58" s="52">
        <v>0.91356999999999999</v>
      </c>
    </row>
    <row r="59" spans="1:8" ht="15.75" x14ac:dyDescent="0.25">
      <c r="A59" s="59">
        <v>12.1</v>
      </c>
      <c r="B59" s="51" t="s">
        <v>71</v>
      </c>
      <c r="C59" s="52">
        <v>58.978484000000002</v>
      </c>
      <c r="D59" s="52">
        <v>23.788378399999999</v>
      </c>
      <c r="E59" s="52">
        <v>33.890768000000001</v>
      </c>
      <c r="F59" s="52">
        <v>86.306635300000011</v>
      </c>
      <c r="G59" s="52">
        <v>102.25568490000001</v>
      </c>
      <c r="H59" s="52">
        <v>81.544300899999996</v>
      </c>
    </row>
    <row r="60" spans="1:8" ht="15.75" x14ac:dyDescent="0.25">
      <c r="A60" s="59">
        <v>12.11</v>
      </c>
      <c r="B60" s="51" t="s">
        <v>72</v>
      </c>
      <c r="C60" s="52">
        <v>19.220128299999999</v>
      </c>
      <c r="D60" s="52">
        <v>13.518499999999996</v>
      </c>
      <c r="E60" s="52">
        <v>28.402699999999996</v>
      </c>
      <c r="F60" s="52">
        <v>6.4072699999999969</v>
      </c>
      <c r="G60" s="52">
        <v>10.302669999999999</v>
      </c>
      <c r="H60" s="52">
        <v>12.165179999999999</v>
      </c>
    </row>
    <row r="61" spans="1:8" ht="15.75" x14ac:dyDescent="0.25">
      <c r="A61" s="59">
        <v>12.12</v>
      </c>
      <c r="B61" s="51" t="s">
        <v>73</v>
      </c>
      <c r="C61" s="52">
        <v>32.092109800000003</v>
      </c>
      <c r="D61" s="52">
        <v>45.458277099999997</v>
      </c>
      <c r="E61" s="52">
        <v>43.991807999999999</v>
      </c>
      <c r="F61" s="52">
        <v>59.225611399999998</v>
      </c>
      <c r="G61" s="52">
        <v>51.588247699999997</v>
      </c>
      <c r="H61" s="52">
        <v>79.919827900000001</v>
      </c>
    </row>
    <row r="62" spans="1:8" ht="15.75" x14ac:dyDescent="0.25">
      <c r="A62" s="59">
        <v>12.13</v>
      </c>
      <c r="B62" s="51" t="s">
        <v>74</v>
      </c>
      <c r="C62" s="52">
        <v>39.443418000000001</v>
      </c>
      <c r="D62" s="52">
        <v>52.195267999999999</v>
      </c>
      <c r="E62" s="52">
        <v>43.061165700000004</v>
      </c>
      <c r="F62" s="52">
        <v>64.997790199999997</v>
      </c>
      <c r="G62" s="52">
        <v>79.626259400000009</v>
      </c>
      <c r="H62" s="52">
        <v>27.3056622</v>
      </c>
    </row>
    <row r="63" spans="1:8" ht="15.75" x14ac:dyDescent="0.25">
      <c r="A63" s="59">
        <v>12.14</v>
      </c>
      <c r="B63" s="51" t="s">
        <v>75</v>
      </c>
      <c r="C63" s="52">
        <v>527.26897559999998</v>
      </c>
      <c r="D63" s="52">
        <v>948.69782290000023</v>
      </c>
      <c r="E63" s="52">
        <v>587.5871125000001</v>
      </c>
      <c r="F63" s="52">
        <v>1803.8515461</v>
      </c>
      <c r="G63" s="52">
        <v>569.89141519999998</v>
      </c>
      <c r="H63" s="52">
        <v>1949.9019397</v>
      </c>
    </row>
    <row r="64" spans="1:8" ht="15.75" x14ac:dyDescent="0.25">
      <c r="A64" s="59"/>
      <c r="B64" s="51" t="s">
        <v>76</v>
      </c>
      <c r="C64" s="52"/>
      <c r="D64" s="52"/>
      <c r="E64" s="52"/>
      <c r="F64" s="52"/>
      <c r="G64" s="52"/>
      <c r="H64" s="52"/>
    </row>
    <row r="65" spans="1:8" ht="15.75" x14ac:dyDescent="0.25">
      <c r="A65" s="59" t="s">
        <v>77</v>
      </c>
      <c r="B65" s="60" t="s">
        <v>78</v>
      </c>
      <c r="C65" s="52">
        <v>75.947682900000004</v>
      </c>
      <c r="D65" s="52">
        <v>79.723825700000006</v>
      </c>
      <c r="E65" s="52">
        <v>106.93188170000001</v>
      </c>
      <c r="F65" s="52">
        <v>142.24939470000001</v>
      </c>
      <c r="G65" s="52">
        <v>154.9173648</v>
      </c>
      <c r="H65" s="52">
        <v>114.48464130000001</v>
      </c>
    </row>
    <row r="66" spans="1:8" ht="15.75" x14ac:dyDescent="0.25">
      <c r="A66" s="59" t="s">
        <v>79</v>
      </c>
      <c r="B66" s="60" t="s">
        <v>80</v>
      </c>
      <c r="C66" s="52">
        <v>194.47134</v>
      </c>
      <c r="D66" s="52">
        <v>581.71105999999997</v>
      </c>
      <c r="E66" s="52">
        <v>172.74411000000001</v>
      </c>
      <c r="F66" s="52">
        <v>-74.706950000000006</v>
      </c>
      <c r="G66" s="52">
        <v>53.815770000000001</v>
      </c>
      <c r="H66" s="52">
        <v>91.255529999999993</v>
      </c>
    </row>
    <row r="67" spans="1:8" ht="15.75" x14ac:dyDescent="0.25">
      <c r="A67" s="59" t="s">
        <v>81</v>
      </c>
      <c r="B67" s="60" t="s">
        <v>82</v>
      </c>
      <c r="C67" s="52">
        <v>7.7472399999999997</v>
      </c>
      <c r="D67" s="52">
        <v>10.24751</v>
      </c>
      <c r="E67" s="52">
        <v>6.8021099999999999</v>
      </c>
      <c r="F67" s="52">
        <v>5.6524999999999999</v>
      </c>
      <c r="G67" s="52">
        <v>14.56349</v>
      </c>
      <c r="H67" s="52">
        <v>7.2663285999999996</v>
      </c>
    </row>
    <row r="68" spans="1:8" ht="15.75" x14ac:dyDescent="0.25">
      <c r="A68" s="59" t="s">
        <v>83</v>
      </c>
      <c r="B68" s="60" t="s">
        <v>84</v>
      </c>
      <c r="C68" s="52">
        <v>0</v>
      </c>
      <c r="D68" s="52">
        <v>0</v>
      </c>
      <c r="E68" s="52">
        <v>0</v>
      </c>
      <c r="F68" s="52">
        <v>0</v>
      </c>
      <c r="G68" s="52">
        <v>0</v>
      </c>
      <c r="H68" s="52">
        <v>0</v>
      </c>
    </row>
    <row r="69" spans="1:8" ht="15.75" x14ac:dyDescent="0.25">
      <c r="A69" s="59" t="s">
        <v>85</v>
      </c>
      <c r="B69" s="60" t="s">
        <v>86</v>
      </c>
      <c r="C69" s="52">
        <v>99.6224268</v>
      </c>
      <c r="D69" s="52">
        <v>112.94761869999999</v>
      </c>
      <c r="E69" s="52">
        <v>157.5010011</v>
      </c>
      <c r="F69" s="52">
        <v>104.7748933</v>
      </c>
      <c r="G69" s="52">
        <v>107.35232719999999</v>
      </c>
      <c r="H69" s="52">
        <v>138.43664089999999</v>
      </c>
    </row>
    <row r="70" spans="1:8" ht="15.75" x14ac:dyDescent="0.25">
      <c r="A70" s="59" t="s">
        <v>87</v>
      </c>
      <c r="B70" s="60" t="s">
        <v>88</v>
      </c>
      <c r="C70" s="52">
        <v>0</v>
      </c>
      <c r="D70" s="52">
        <v>0</v>
      </c>
      <c r="E70" s="52">
        <v>0</v>
      </c>
      <c r="F70" s="52">
        <v>0</v>
      </c>
      <c r="G70" s="52">
        <v>0</v>
      </c>
      <c r="H70" s="52">
        <v>0</v>
      </c>
    </row>
    <row r="71" spans="1:8" ht="15.75" x14ac:dyDescent="0.25">
      <c r="A71" s="59" t="s">
        <v>89</v>
      </c>
      <c r="B71" s="60" t="s">
        <v>90</v>
      </c>
      <c r="C71" s="52">
        <v>0</v>
      </c>
      <c r="D71" s="52">
        <v>0</v>
      </c>
      <c r="E71" s="52">
        <v>0</v>
      </c>
      <c r="F71" s="52">
        <v>1484.8904263999998</v>
      </c>
      <c r="G71" s="52">
        <v>40.255070000000003</v>
      </c>
      <c r="H71" s="52">
        <v>0</v>
      </c>
    </row>
    <row r="72" spans="1:8" ht="15.75" x14ac:dyDescent="0.25">
      <c r="A72" s="59" t="s">
        <v>91</v>
      </c>
      <c r="B72" s="60" t="s">
        <v>92</v>
      </c>
      <c r="C72" s="52"/>
      <c r="D72" s="52"/>
      <c r="E72" s="52"/>
      <c r="F72" s="52">
        <v>0</v>
      </c>
      <c r="G72" s="52">
        <v>0</v>
      </c>
      <c r="H72" s="52"/>
    </row>
    <row r="73" spans="1:8" ht="15.75" x14ac:dyDescent="0.25">
      <c r="A73" s="59" t="s">
        <v>93</v>
      </c>
      <c r="B73" s="60" t="s">
        <v>94</v>
      </c>
      <c r="C73" s="52">
        <v>3.0512128000000001</v>
      </c>
      <c r="D73" s="52">
        <v>4.5923685999999995</v>
      </c>
      <c r="E73" s="52">
        <v>2.7926220000000002</v>
      </c>
      <c r="F73" s="52">
        <v>3.2194646999999996</v>
      </c>
      <c r="G73" s="52">
        <v>6.3625302000000001</v>
      </c>
      <c r="H73" s="52">
        <v>6.9748790999999999</v>
      </c>
    </row>
    <row r="74" spans="1:8" ht="15.75" x14ac:dyDescent="0.25">
      <c r="A74" s="59" t="s">
        <v>95</v>
      </c>
      <c r="B74" s="60" t="s">
        <v>96</v>
      </c>
      <c r="C74" s="52">
        <v>146.42907310000004</v>
      </c>
      <c r="D74" s="52">
        <v>159.4754399000002</v>
      </c>
      <c r="E74" s="52">
        <v>140.81538770000009</v>
      </c>
      <c r="F74" s="52">
        <v>137.77181700000028</v>
      </c>
      <c r="G74" s="52">
        <v>192.624863</v>
      </c>
      <c r="H74" s="52">
        <v>1591.4839198</v>
      </c>
    </row>
    <row r="75" spans="1:8" ht="15.75" x14ac:dyDescent="0.25">
      <c r="A75" s="59"/>
      <c r="B75" s="51"/>
      <c r="C75" s="52"/>
      <c r="D75" s="52"/>
      <c r="E75" s="52"/>
      <c r="F75" s="52"/>
      <c r="G75" s="52"/>
      <c r="H75" s="52"/>
    </row>
    <row r="76" spans="1:8" ht="15.75" x14ac:dyDescent="0.25">
      <c r="A76" s="50"/>
      <c r="B76" s="51" t="s">
        <v>97</v>
      </c>
      <c r="C76" s="56">
        <f t="shared" ref="C76:H76" si="3">SUM(C50:C63)</f>
        <v>1355.1913963</v>
      </c>
      <c r="D76" s="56">
        <f t="shared" si="3"/>
        <v>1793.8407364000004</v>
      </c>
      <c r="E76" s="56">
        <f t="shared" si="3"/>
        <v>1336.0835451</v>
      </c>
      <c r="F76" s="56">
        <f t="shared" si="3"/>
        <v>2692.9031215000005</v>
      </c>
      <c r="G76" s="56">
        <f t="shared" si="3"/>
        <v>1533.9845931</v>
      </c>
      <c r="H76" s="56">
        <f t="shared" si="3"/>
        <v>2884.6981350000001</v>
      </c>
    </row>
    <row r="77" spans="1:8" ht="15.75" x14ac:dyDescent="0.25">
      <c r="A77" s="50">
        <v>13</v>
      </c>
      <c r="B77" s="51" t="s">
        <v>98</v>
      </c>
      <c r="C77" s="56">
        <f>+C9+C10+C76+C44+C45+C46+C48+C47+C11+C12+C24+C13</f>
        <v>31035.975042499998</v>
      </c>
      <c r="D77" s="56">
        <f>+D9+D10+D76+D44+D45+D46+D48+D47+D11+D12+D24+D13</f>
        <v>35016.040897300001</v>
      </c>
      <c r="E77" s="56">
        <f>E9+E10+E76+E44+E45+E46+E48+E47+E11+E12+E24+E13</f>
        <v>32233.988217899998</v>
      </c>
      <c r="F77" s="56">
        <f>F9+F10+F76+F44+F45+F46+F48+F47+F11+F12+F24+F13</f>
        <v>35988.299057899989</v>
      </c>
      <c r="G77" s="56">
        <f>+G9+G10+G76+G44+G45+G46+G48+G47+G11+G12+G24+G13</f>
        <v>38132.483221900002</v>
      </c>
      <c r="H77" s="56">
        <f>+H9+H10+H76+H44+H45+H46+H48+H47+H11+H12+H24+H13</f>
        <v>43820.569471700008</v>
      </c>
    </row>
    <row r="78" spans="1:8" ht="15.75" x14ac:dyDescent="0.25">
      <c r="A78" s="50">
        <v>14</v>
      </c>
      <c r="B78" s="51" t="s">
        <v>99</v>
      </c>
      <c r="C78" s="52">
        <v>-457.1494806</v>
      </c>
      <c r="D78" s="52">
        <v>-501.29056060000005</v>
      </c>
      <c r="E78" s="52">
        <v>-700.59733140000003</v>
      </c>
      <c r="F78" s="52">
        <v>-605.33399129999998</v>
      </c>
      <c r="G78" s="52">
        <v>-726.84628420000001</v>
      </c>
      <c r="H78" s="52">
        <v>-600.49898929999995</v>
      </c>
    </row>
    <row r="79" spans="1:8" ht="15.75" x14ac:dyDescent="0.25">
      <c r="A79" s="50">
        <v>15</v>
      </c>
      <c r="B79" s="51" t="s">
        <v>100</v>
      </c>
      <c r="C79" s="56">
        <f t="shared" ref="C79:H79" si="4">+C77+C78</f>
        <v>30578.825561899997</v>
      </c>
      <c r="D79" s="56">
        <f t="shared" si="4"/>
        <v>34514.750336700003</v>
      </c>
      <c r="E79" s="56">
        <f t="shared" si="4"/>
        <v>31533.390886499998</v>
      </c>
      <c r="F79" s="56">
        <f t="shared" si="4"/>
        <v>35382.965066599987</v>
      </c>
      <c r="G79" s="56">
        <f t="shared" si="4"/>
        <v>37405.636937700001</v>
      </c>
      <c r="H79" s="56">
        <f t="shared" si="4"/>
        <v>43220.070482400006</v>
      </c>
    </row>
    <row r="80" spans="1:8" ht="15.75" x14ac:dyDescent="0.25">
      <c r="A80" s="50">
        <v>16</v>
      </c>
      <c r="B80" s="61" t="s">
        <v>101</v>
      </c>
      <c r="C80" s="54">
        <v>163.70056980000001</v>
      </c>
      <c r="D80" s="54">
        <v>378.2068316000001</v>
      </c>
      <c r="E80" s="54">
        <v>283.69954449999994</v>
      </c>
      <c r="F80" s="54">
        <v>868.87829610000017</v>
      </c>
      <c r="G80" s="54">
        <v>434.1482732000004</v>
      </c>
      <c r="H80" s="54"/>
    </row>
    <row r="81" spans="1:8" ht="16.5" thickBot="1" x14ac:dyDescent="0.3">
      <c r="A81" s="62"/>
      <c r="B81" s="63" t="s">
        <v>102</v>
      </c>
      <c r="C81" s="64">
        <f t="shared" ref="C81:H81" si="5">+C79+C80</f>
        <v>30742.526131699997</v>
      </c>
      <c r="D81" s="64">
        <f t="shared" si="5"/>
        <v>34892.957168300003</v>
      </c>
      <c r="E81" s="64">
        <f t="shared" si="5"/>
        <v>31817.090430999997</v>
      </c>
      <c r="F81" s="64">
        <f t="shared" si="5"/>
        <v>36251.84336269999</v>
      </c>
      <c r="G81" s="64">
        <f t="shared" si="5"/>
        <v>37839.785210900001</v>
      </c>
      <c r="H81" s="64">
        <f t="shared" si="5"/>
        <v>43220.070482400006</v>
      </c>
    </row>
    <row r="82" spans="1:8" ht="15.75" x14ac:dyDescent="0.25">
      <c r="A82" s="65"/>
      <c r="B82" s="66"/>
      <c r="C82" s="67"/>
      <c r="D82" s="67"/>
      <c r="E82" s="67"/>
      <c r="F82" s="67"/>
      <c r="G82" s="67"/>
      <c r="H82" s="67"/>
    </row>
    <row r="83" spans="1:8" ht="15.75" thickBot="1" x14ac:dyDescent="0.3">
      <c r="A83" s="45"/>
      <c r="B83" s="46"/>
      <c r="C83" s="46"/>
      <c r="F83" s="3" t="s">
        <v>4</v>
      </c>
    </row>
    <row r="84" spans="1:8" x14ac:dyDescent="0.25">
      <c r="A84" s="47" t="s">
        <v>5</v>
      </c>
      <c r="B84" s="48" t="s">
        <v>6</v>
      </c>
      <c r="C84" s="49" t="s">
        <v>7</v>
      </c>
      <c r="D84" s="49" t="s">
        <v>8</v>
      </c>
      <c r="E84" s="49" t="s">
        <v>9</v>
      </c>
      <c r="F84" s="49" t="s">
        <v>10</v>
      </c>
      <c r="G84" s="49" t="s">
        <v>11</v>
      </c>
      <c r="H84" s="49" t="s">
        <v>12</v>
      </c>
    </row>
    <row r="85" spans="1:8" x14ac:dyDescent="0.25">
      <c r="A85" s="32">
        <v>1</v>
      </c>
      <c r="B85" s="68" t="s">
        <v>59</v>
      </c>
      <c r="C85" s="31"/>
      <c r="D85" s="32"/>
      <c r="E85" s="32"/>
      <c r="F85" s="32"/>
      <c r="G85" s="32"/>
      <c r="H85" s="32"/>
    </row>
    <row r="86" spans="1:8" x14ac:dyDescent="0.25">
      <c r="A86" s="32"/>
      <c r="B86" s="69" t="s">
        <v>103</v>
      </c>
      <c r="C86" s="70">
        <v>0</v>
      </c>
      <c r="D86" s="71">
        <v>0</v>
      </c>
      <c r="E86" s="71">
        <v>0</v>
      </c>
      <c r="F86" s="71">
        <v>0</v>
      </c>
      <c r="G86" s="71">
        <v>0</v>
      </c>
      <c r="H86" s="71">
        <v>0</v>
      </c>
    </row>
    <row r="87" spans="1:8" x14ac:dyDescent="0.25">
      <c r="A87" s="32"/>
      <c r="B87" s="32" t="s">
        <v>104</v>
      </c>
      <c r="C87" s="70">
        <v>0</v>
      </c>
      <c r="D87" s="70">
        <v>35.646191399999999</v>
      </c>
      <c r="E87" s="70">
        <v>18.255030399999999</v>
      </c>
      <c r="F87" s="70">
        <v>0</v>
      </c>
      <c r="G87" s="70">
        <v>0</v>
      </c>
      <c r="H87" s="70">
        <v>0</v>
      </c>
    </row>
    <row r="88" spans="1:8" x14ac:dyDescent="0.25">
      <c r="A88" s="32"/>
      <c r="B88" s="32" t="s">
        <v>105</v>
      </c>
      <c r="C88" s="70">
        <v>0</v>
      </c>
      <c r="D88" s="70">
        <v>0</v>
      </c>
      <c r="E88" s="70">
        <v>0</v>
      </c>
      <c r="F88" s="70">
        <v>0</v>
      </c>
      <c r="G88" s="70">
        <v>0</v>
      </c>
      <c r="H88" s="70">
        <v>0</v>
      </c>
    </row>
    <row r="89" spans="1:8" x14ac:dyDescent="0.25">
      <c r="A89" s="32"/>
      <c r="B89" s="72" t="s">
        <v>106</v>
      </c>
      <c r="C89" s="37">
        <f t="shared" ref="C89:H89" si="6">+SUM(C86:C88)</f>
        <v>0</v>
      </c>
      <c r="D89" s="37">
        <f t="shared" si="6"/>
        <v>35.646191399999999</v>
      </c>
      <c r="E89" s="37">
        <f t="shared" si="6"/>
        <v>18.255030399999999</v>
      </c>
      <c r="F89" s="37">
        <f t="shared" si="6"/>
        <v>0</v>
      </c>
      <c r="G89" s="37">
        <f t="shared" si="6"/>
        <v>0</v>
      </c>
      <c r="H89" s="37">
        <f t="shared" si="6"/>
        <v>0</v>
      </c>
    </row>
    <row r="90" spans="1:8" x14ac:dyDescent="0.25">
      <c r="A90" s="32"/>
      <c r="B90" s="32"/>
      <c r="C90" s="38">
        <f t="shared" ref="C90:H90" si="7">+C89-C47</f>
        <v>0</v>
      </c>
      <c r="D90" s="38">
        <f t="shared" si="7"/>
        <v>0</v>
      </c>
      <c r="E90" s="38">
        <f t="shared" si="7"/>
        <v>0</v>
      </c>
      <c r="F90" s="38">
        <f t="shared" si="7"/>
        <v>0</v>
      </c>
      <c r="G90" s="38">
        <f t="shared" si="7"/>
        <v>0</v>
      </c>
      <c r="H90" s="38">
        <f t="shared" si="7"/>
        <v>0</v>
      </c>
    </row>
    <row r="91" spans="1:8" x14ac:dyDescent="0.25">
      <c r="A91" s="32">
        <v>2</v>
      </c>
      <c r="B91" s="72" t="s">
        <v>107</v>
      </c>
      <c r="C91" s="31"/>
      <c r="D91" s="32"/>
      <c r="E91" s="32"/>
      <c r="F91" s="32"/>
      <c r="G91" s="32"/>
      <c r="H91" s="32"/>
    </row>
    <row r="92" spans="1:8" x14ac:dyDescent="0.25">
      <c r="A92" s="32"/>
      <c r="B92" s="32" t="s">
        <v>108</v>
      </c>
      <c r="C92" s="70">
        <v>497.47951</v>
      </c>
      <c r="D92" s="70">
        <v>581.46541999999999</v>
      </c>
      <c r="E92" s="70">
        <v>588.90881999999999</v>
      </c>
      <c r="F92" s="70">
        <v>633.76847999999995</v>
      </c>
      <c r="G92" s="70">
        <v>714.47076000000004</v>
      </c>
      <c r="H92" s="70">
        <v>597.56858</v>
      </c>
    </row>
    <row r="93" spans="1:8" x14ac:dyDescent="0.25">
      <c r="A93" s="32"/>
      <c r="B93" s="32" t="s">
        <v>109</v>
      </c>
      <c r="C93" s="70">
        <v>0</v>
      </c>
      <c r="D93" s="70">
        <v>0</v>
      </c>
      <c r="E93" s="70">
        <v>0</v>
      </c>
      <c r="F93" s="70">
        <v>0</v>
      </c>
      <c r="G93" s="70">
        <v>0</v>
      </c>
      <c r="H93" s="70">
        <v>0</v>
      </c>
    </row>
    <row r="94" spans="1:8" x14ac:dyDescent="0.25">
      <c r="A94" s="32"/>
      <c r="B94" s="32" t="s">
        <v>110</v>
      </c>
      <c r="C94" s="70">
        <v>0</v>
      </c>
      <c r="D94" s="70">
        <v>-0.20926999999994678</v>
      </c>
      <c r="E94" s="70">
        <v>-4.0715400000000272</v>
      </c>
      <c r="F94" s="70">
        <v>-43.879399999999919</v>
      </c>
      <c r="G94" s="70">
        <v>-84.652050000000031</v>
      </c>
      <c r="H94" s="70">
        <v>-23.504099999999994</v>
      </c>
    </row>
    <row r="95" spans="1:8" x14ac:dyDescent="0.25">
      <c r="A95" s="32"/>
      <c r="B95" s="72" t="s">
        <v>106</v>
      </c>
      <c r="C95" s="37">
        <f t="shared" ref="C95:H95" si="8">SUM(C92:C94)</f>
        <v>497.47951</v>
      </c>
      <c r="D95" s="37">
        <f t="shared" si="8"/>
        <v>581.25615000000005</v>
      </c>
      <c r="E95" s="37">
        <f t="shared" si="8"/>
        <v>584.83727999999996</v>
      </c>
      <c r="F95" s="37">
        <f t="shared" si="8"/>
        <v>589.88908000000004</v>
      </c>
      <c r="G95" s="37">
        <f t="shared" si="8"/>
        <v>629.81871000000001</v>
      </c>
      <c r="H95" s="37">
        <f t="shared" si="8"/>
        <v>574.06448</v>
      </c>
    </row>
    <row r="96" spans="1:8" x14ac:dyDescent="0.25">
      <c r="A96" s="32"/>
      <c r="B96" s="32"/>
      <c r="C96" s="70">
        <f t="shared" ref="C96:H96" si="9">+C95-C16</f>
        <v>0</v>
      </c>
      <c r="D96" s="70">
        <f t="shared" si="9"/>
        <v>0</v>
      </c>
      <c r="E96" s="70">
        <f t="shared" si="9"/>
        <v>0</v>
      </c>
      <c r="F96" s="70">
        <f t="shared" si="9"/>
        <v>0</v>
      </c>
      <c r="G96" s="70">
        <f t="shared" si="9"/>
        <v>0</v>
      </c>
      <c r="H96" s="70">
        <f t="shared" si="9"/>
        <v>0</v>
      </c>
    </row>
    <row r="97" spans="1:8" x14ac:dyDescent="0.25">
      <c r="A97" s="32">
        <v>3</v>
      </c>
      <c r="B97" s="72" t="s">
        <v>99</v>
      </c>
      <c r="C97" s="31"/>
      <c r="D97" s="32"/>
      <c r="E97" s="32"/>
      <c r="F97" s="32"/>
      <c r="G97" s="32"/>
      <c r="H97" s="32"/>
    </row>
    <row r="98" spans="1:8" x14ac:dyDescent="0.25">
      <c r="A98" s="32"/>
      <c r="B98" s="32" t="s">
        <v>111</v>
      </c>
      <c r="C98" s="73">
        <v>-450.30212060000002</v>
      </c>
      <c r="D98" s="73">
        <v>-480.02916060000001</v>
      </c>
      <c r="E98" s="73">
        <v>-670.58504140000002</v>
      </c>
      <c r="F98" s="73">
        <v>-579.4026012999999</v>
      </c>
      <c r="G98" s="73">
        <v>-711.08232420000002</v>
      </c>
      <c r="H98" s="73">
        <v>-593.82169929999998</v>
      </c>
    </row>
    <row r="99" spans="1:8" x14ac:dyDescent="0.25">
      <c r="A99" s="32"/>
      <c r="B99" s="32" t="s">
        <v>112</v>
      </c>
      <c r="C99" s="73">
        <v>0</v>
      </c>
      <c r="D99" s="73">
        <v>0</v>
      </c>
      <c r="E99" s="73">
        <v>0</v>
      </c>
      <c r="F99" s="73">
        <v>0</v>
      </c>
      <c r="G99" s="73">
        <v>0</v>
      </c>
      <c r="H99" s="73">
        <v>0</v>
      </c>
    </row>
    <row r="100" spans="1:8" x14ac:dyDescent="0.25">
      <c r="A100" s="32"/>
      <c r="B100" s="32" t="s">
        <v>113</v>
      </c>
      <c r="C100" s="73">
        <v>0</v>
      </c>
      <c r="D100" s="73">
        <v>0</v>
      </c>
      <c r="E100" s="73">
        <v>0</v>
      </c>
      <c r="F100" s="73">
        <v>0</v>
      </c>
      <c r="G100" s="73">
        <v>0</v>
      </c>
      <c r="H100" s="73">
        <v>0</v>
      </c>
    </row>
    <row r="101" spans="1:8" x14ac:dyDescent="0.25">
      <c r="A101" s="32"/>
      <c r="B101" s="32" t="s">
        <v>114</v>
      </c>
      <c r="C101" s="73">
        <v>-1.1648799999999999</v>
      </c>
      <c r="D101" s="73">
        <v>-2.5109599999999999</v>
      </c>
      <c r="E101" s="73">
        <v>-2.40998</v>
      </c>
      <c r="F101" s="73">
        <v>-3.9524300000000001</v>
      </c>
      <c r="G101" s="73">
        <v>-0.80522000000000005</v>
      </c>
      <c r="H101" s="73">
        <v>-3.7884099999999998</v>
      </c>
    </row>
    <row r="102" spans="1:8" x14ac:dyDescent="0.25">
      <c r="A102" s="32"/>
      <c r="B102" s="74" t="s">
        <v>115</v>
      </c>
      <c r="C102" s="73">
        <v>-5.2299300000000004</v>
      </c>
      <c r="D102" s="73">
        <v>-18.297889999999999</v>
      </c>
      <c r="E102" s="73">
        <v>-27.149750000000001</v>
      </c>
      <c r="F102" s="73">
        <v>-21.526399999999999</v>
      </c>
      <c r="G102" s="73">
        <v>-14.958740000000001</v>
      </c>
      <c r="H102" s="73">
        <v>-2.8888799999999999</v>
      </c>
    </row>
    <row r="103" spans="1:8" x14ac:dyDescent="0.25">
      <c r="A103" s="32"/>
      <c r="B103" s="74" t="s">
        <v>110</v>
      </c>
      <c r="C103" s="73">
        <v>-0.45255000000000001</v>
      </c>
      <c r="D103" s="73">
        <v>-0.45255000000000001</v>
      </c>
      <c r="E103" s="73">
        <v>-0.45256000000000002</v>
      </c>
      <c r="F103" s="73">
        <v>-0.45256000000000002</v>
      </c>
      <c r="G103" s="73">
        <v>0</v>
      </c>
      <c r="H103" s="73">
        <v>0</v>
      </c>
    </row>
    <row r="104" spans="1:8" x14ac:dyDescent="0.25">
      <c r="A104" s="32"/>
      <c r="B104" s="72" t="s">
        <v>106</v>
      </c>
      <c r="C104" s="41">
        <f t="shared" ref="C104:H104" si="10">+SUM(C98:C103)</f>
        <v>-457.1494806</v>
      </c>
      <c r="D104" s="41">
        <f t="shared" si="10"/>
        <v>-501.29056059999999</v>
      </c>
      <c r="E104" s="41">
        <f t="shared" si="10"/>
        <v>-700.59733140000003</v>
      </c>
      <c r="F104" s="41">
        <f t="shared" si="10"/>
        <v>-605.33399129999987</v>
      </c>
      <c r="G104" s="41">
        <f t="shared" si="10"/>
        <v>-726.84628420000001</v>
      </c>
      <c r="H104" s="41">
        <f t="shared" si="10"/>
        <v>-600.49898929999995</v>
      </c>
    </row>
    <row r="105" spans="1:8" x14ac:dyDescent="0.25">
      <c r="A105" s="32"/>
      <c r="B105" s="32"/>
      <c r="C105" s="73">
        <f t="shared" ref="C105:H105" si="11">+C104-C78</f>
        <v>0</v>
      </c>
      <c r="D105" s="73">
        <f t="shared" si="11"/>
        <v>0</v>
      </c>
      <c r="E105" s="73">
        <f t="shared" si="11"/>
        <v>0</v>
      </c>
      <c r="F105" s="73">
        <f t="shared" si="11"/>
        <v>0</v>
      </c>
      <c r="G105" s="73">
        <f t="shared" si="11"/>
        <v>0</v>
      </c>
      <c r="H105" s="73">
        <f t="shared" si="11"/>
        <v>0</v>
      </c>
    </row>
  </sheetData>
  <mergeCells count="5">
    <mergeCell ref="F1:G1"/>
    <mergeCell ref="A2:G2"/>
    <mergeCell ref="C4:G4"/>
    <mergeCell ref="C5:G5"/>
    <mergeCell ref="H42:H43"/>
  </mergeCells>
  <pageMargins left="0.5" right="0.5" top="0.5" bottom="0.5" header="0.5" footer="0.5"/>
  <pageSetup scale="59" fitToHeight="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5"/>
  <sheetViews>
    <sheetView topLeftCell="C56" workbookViewId="0">
      <selection activeCell="H78" sqref="H78:H81"/>
    </sheetView>
  </sheetViews>
  <sheetFormatPr defaultColWidth="9.140625" defaultRowHeight="15" x14ac:dyDescent="0.25"/>
  <cols>
    <col min="1" max="1" width="7.140625" style="3" customWidth="1"/>
    <col min="2" max="2" width="48" style="3" customWidth="1"/>
    <col min="3" max="3" width="14" style="2" customWidth="1"/>
    <col min="4" max="5" width="14.28515625" style="3" customWidth="1"/>
    <col min="6" max="6" width="13.7109375" style="3" customWidth="1"/>
    <col min="7" max="7" width="12.85546875" style="3" customWidth="1"/>
    <col min="8" max="8" width="12.28515625" style="3" customWidth="1"/>
    <col min="9" max="16384" width="9.140625" style="2"/>
  </cols>
  <sheetData>
    <row r="1" spans="1:8" x14ac:dyDescent="0.25">
      <c r="A1" s="42"/>
      <c r="B1" s="42"/>
      <c r="C1" s="42"/>
      <c r="D1" s="42"/>
      <c r="E1" s="42"/>
      <c r="F1" s="101" t="s">
        <v>118</v>
      </c>
      <c r="G1" s="101"/>
    </row>
    <row r="2" spans="1:8" x14ac:dyDescent="0.25">
      <c r="A2" s="86" t="s">
        <v>0</v>
      </c>
      <c r="B2" s="86"/>
      <c r="C2" s="86"/>
      <c r="D2" s="86"/>
      <c r="E2" s="86"/>
      <c r="F2" s="86"/>
      <c r="G2" s="86"/>
    </row>
    <row r="3" spans="1:8" x14ac:dyDescent="0.25">
      <c r="A3" s="42"/>
      <c r="B3" s="42"/>
      <c r="C3" s="42"/>
      <c r="D3" s="42"/>
      <c r="E3" s="42"/>
      <c r="F3" s="42"/>
      <c r="G3" s="42"/>
    </row>
    <row r="4" spans="1:8" x14ac:dyDescent="0.25">
      <c r="A4" s="42"/>
      <c r="B4" s="43" t="s">
        <v>1</v>
      </c>
      <c r="C4" s="88" t="s">
        <v>2</v>
      </c>
      <c r="D4" s="88"/>
      <c r="E4" s="88"/>
      <c r="F4" s="88"/>
      <c r="G4" s="88"/>
    </row>
    <row r="5" spans="1:8" x14ac:dyDescent="0.25">
      <c r="A5" s="42"/>
      <c r="B5" s="43" t="s">
        <v>3</v>
      </c>
      <c r="C5" s="88" t="s">
        <v>119</v>
      </c>
      <c r="D5" s="88"/>
      <c r="E5" s="88"/>
      <c r="F5" s="88"/>
      <c r="G5" s="88"/>
    </row>
    <row r="7" spans="1:8" ht="15.75" thickBot="1" x14ac:dyDescent="0.3">
      <c r="A7" s="45"/>
      <c r="B7" s="46"/>
      <c r="C7" s="46"/>
      <c r="F7" s="3" t="s">
        <v>4</v>
      </c>
    </row>
    <row r="8" spans="1:8" ht="29.25" customHeight="1" x14ac:dyDescent="0.25">
      <c r="A8" s="47" t="s">
        <v>5</v>
      </c>
      <c r="B8" s="48" t="s">
        <v>6</v>
      </c>
      <c r="C8" s="49" t="s">
        <v>7</v>
      </c>
      <c r="D8" s="49" t="s">
        <v>8</v>
      </c>
      <c r="E8" s="49" t="s">
        <v>9</v>
      </c>
      <c r="F8" s="49" t="s">
        <v>10</v>
      </c>
      <c r="G8" s="49" t="s">
        <v>11</v>
      </c>
      <c r="H8" s="49" t="s">
        <v>12</v>
      </c>
    </row>
    <row r="9" spans="1:8" s="3" customFormat="1" ht="15.75" x14ac:dyDescent="0.25">
      <c r="A9" s="50">
        <v>1</v>
      </c>
      <c r="B9" s="51" t="s">
        <v>13</v>
      </c>
      <c r="C9" s="52">
        <v>7688.6175342000033</v>
      </c>
      <c r="D9" s="52">
        <v>8232.8201124000007</v>
      </c>
      <c r="E9" s="52">
        <v>9268.3976052000016</v>
      </c>
      <c r="F9" s="52">
        <v>10328.974606799999</v>
      </c>
      <c r="G9" s="52">
        <v>13530.2509555</v>
      </c>
      <c r="H9" s="52">
        <v>9890.5615846000001</v>
      </c>
    </row>
    <row r="10" spans="1:8" s="3" customFormat="1" ht="15.75" x14ac:dyDescent="0.25">
      <c r="A10" s="50">
        <v>2</v>
      </c>
      <c r="B10" s="51" t="s">
        <v>14</v>
      </c>
      <c r="C10" s="52">
        <v>7935.7789551999995</v>
      </c>
      <c r="D10" s="52">
        <v>7241.4108701999994</v>
      </c>
      <c r="E10" s="52">
        <v>6276.0451194999996</v>
      </c>
      <c r="F10" s="52">
        <v>9315.0105172999974</v>
      </c>
      <c r="G10" s="52">
        <v>14642.737831299997</v>
      </c>
      <c r="H10" s="52">
        <v>14013.275069700001</v>
      </c>
    </row>
    <row r="11" spans="1:8" s="3" customFormat="1" ht="15.75" x14ac:dyDescent="0.25">
      <c r="A11" s="50">
        <v>3</v>
      </c>
      <c r="B11" s="51" t="s">
        <v>15</v>
      </c>
      <c r="C11" s="52">
        <v>781.63646000000006</v>
      </c>
      <c r="D11" s="52">
        <v>967.69992129999991</v>
      </c>
      <c r="E11" s="52">
        <v>1065.6899900000001</v>
      </c>
      <c r="F11" s="52">
        <v>923.62902999999994</v>
      </c>
      <c r="G11" s="52">
        <v>849.67742999999996</v>
      </c>
      <c r="H11" s="52">
        <v>828.74827000000005</v>
      </c>
    </row>
    <row r="12" spans="1:8" s="3" customFormat="1" ht="15.75" x14ac:dyDescent="0.25">
      <c r="A12" s="50">
        <v>4</v>
      </c>
      <c r="B12" s="51" t="s">
        <v>16</v>
      </c>
      <c r="C12" s="52">
        <v>1209.1469099999999</v>
      </c>
      <c r="D12" s="52">
        <v>1434.0950619999999</v>
      </c>
      <c r="E12" s="52">
        <v>1708.45002</v>
      </c>
      <c r="F12" s="52">
        <v>1913.9614874000001</v>
      </c>
      <c r="G12" s="52">
        <v>2174.5329465</v>
      </c>
      <c r="H12" s="52">
        <v>2764.1574525000001</v>
      </c>
    </row>
    <row r="13" spans="1:8" s="3" customFormat="1" ht="15.75" x14ac:dyDescent="0.25">
      <c r="A13" s="50">
        <v>5</v>
      </c>
      <c r="B13" s="51" t="s">
        <v>17</v>
      </c>
      <c r="C13" s="52">
        <v>835.61075000000005</v>
      </c>
      <c r="D13" s="53">
        <v>984.72459000000003</v>
      </c>
      <c r="E13" s="53">
        <v>1271.55756</v>
      </c>
      <c r="F13" s="53">
        <v>1262.3904500000001</v>
      </c>
      <c r="G13" s="53">
        <v>1262.1118200000001</v>
      </c>
      <c r="H13" s="53">
        <v>1271.55756</v>
      </c>
    </row>
    <row r="14" spans="1:8" s="3" customFormat="1" ht="15.75" x14ac:dyDescent="0.25">
      <c r="A14" s="50">
        <v>6</v>
      </c>
      <c r="B14" s="51" t="s">
        <v>18</v>
      </c>
      <c r="C14" s="54"/>
      <c r="D14" s="54"/>
      <c r="E14" s="54"/>
      <c r="F14" s="54"/>
      <c r="G14" s="54"/>
      <c r="H14" s="54"/>
    </row>
    <row r="15" spans="1:8" s="3" customFormat="1" ht="15.75" x14ac:dyDescent="0.25">
      <c r="A15" s="55">
        <v>6.1</v>
      </c>
      <c r="B15" s="51" t="s">
        <v>19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</row>
    <row r="16" spans="1:8" s="3" customFormat="1" ht="15.75" x14ac:dyDescent="0.25">
      <c r="A16" s="55">
        <v>6.2</v>
      </c>
      <c r="B16" s="51" t="s">
        <v>20</v>
      </c>
      <c r="C16" s="52">
        <v>191.16137000000001</v>
      </c>
      <c r="D16" s="52">
        <v>279.39620909999996</v>
      </c>
      <c r="E16" s="52">
        <v>387.39316400000001</v>
      </c>
      <c r="F16" s="52">
        <v>386.53746999999998</v>
      </c>
      <c r="G16" s="52">
        <v>369.07216</v>
      </c>
      <c r="H16" s="52">
        <v>298.4323</v>
      </c>
    </row>
    <row r="17" spans="1:8" s="3" customFormat="1" ht="15.75" x14ac:dyDescent="0.25">
      <c r="A17" s="55">
        <v>6.3</v>
      </c>
      <c r="B17" s="51" t="s">
        <v>21</v>
      </c>
      <c r="C17" s="52">
        <v>593.27321849999998</v>
      </c>
      <c r="D17" s="52">
        <v>674.72273730000006</v>
      </c>
      <c r="E17" s="52">
        <v>757.43601349999994</v>
      </c>
      <c r="F17" s="52">
        <v>773.02668040000003</v>
      </c>
      <c r="G17" s="52">
        <v>679.00960019999991</v>
      </c>
      <c r="H17" s="52">
        <v>641.9323551</v>
      </c>
    </row>
    <row r="18" spans="1:8" s="3" customFormat="1" ht="15.75" x14ac:dyDescent="0.25">
      <c r="A18" s="55">
        <v>6.4</v>
      </c>
      <c r="B18" s="51" t="s">
        <v>22</v>
      </c>
      <c r="C18" s="52">
        <v>114.4093391</v>
      </c>
      <c r="D18" s="52">
        <v>103.3188334</v>
      </c>
      <c r="E18" s="52">
        <v>110.2197596</v>
      </c>
      <c r="F18" s="52">
        <v>141.36808099999999</v>
      </c>
      <c r="G18" s="52">
        <v>137.83876720000001</v>
      </c>
      <c r="H18" s="52">
        <v>123.3383</v>
      </c>
    </row>
    <row r="19" spans="1:8" s="3" customFormat="1" ht="15.75" x14ac:dyDescent="0.25">
      <c r="A19" s="55">
        <v>6.5</v>
      </c>
      <c r="B19" s="51" t="s">
        <v>23</v>
      </c>
      <c r="C19" s="52">
        <v>5.5088499999999998</v>
      </c>
      <c r="D19" s="52">
        <v>0.70945000000000003</v>
      </c>
      <c r="E19" s="52">
        <v>16.061350000000001</v>
      </c>
      <c r="F19" s="52">
        <v>9.5764399999999998</v>
      </c>
      <c r="G19" s="52">
        <v>9.6576000000000004</v>
      </c>
      <c r="H19" s="52">
        <v>25.088709999999999</v>
      </c>
    </row>
    <row r="20" spans="1:8" s="3" customFormat="1" ht="15.75" x14ac:dyDescent="0.25">
      <c r="A20" s="55">
        <v>6.6</v>
      </c>
      <c r="B20" s="51" t="s">
        <v>24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</row>
    <row r="21" spans="1:8" s="3" customFormat="1" ht="15.75" x14ac:dyDescent="0.25">
      <c r="A21" s="55">
        <v>6.7</v>
      </c>
      <c r="B21" s="51" t="s">
        <v>25</v>
      </c>
      <c r="C21" s="52">
        <v>0</v>
      </c>
      <c r="D21" s="52">
        <v>0</v>
      </c>
      <c r="E21" s="52">
        <v>0</v>
      </c>
      <c r="F21" s="52">
        <v>0</v>
      </c>
      <c r="G21" s="52">
        <v>0</v>
      </c>
      <c r="H21" s="52">
        <v>0</v>
      </c>
    </row>
    <row r="22" spans="1:8" s="3" customFormat="1" ht="15.75" x14ac:dyDescent="0.25">
      <c r="A22" s="55">
        <v>6.8</v>
      </c>
      <c r="B22" s="51" t="s">
        <v>26</v>
      </c>
      <c r="C22" s="52">
        <v>38.060085000000001</v>
      </c>
      <c r="D22" s="52">
        <v>45.031770000000002</v>
      </c>
      <c r="E22" s="52">
        <v>68.906076100000007</v>
      </c>
      <c r="F22" s="52">
        <v>92.255560000000003</v>
      </c>
      <c r="G22" s="52">
        <v>78.67747</v>
      </c>
      <c r="H22" s="52">
        <v>77.670839999999998</v>
      </c>
    </row>
    <row r="23" spans="1:8" s="3" customFormat="1" ht="15.75" x14ac:dyDescent="0.25">
      <c r="A23" s="55">
        <v>6.9</v>
      </c>
      <c r="B23" s="51" t="s">
        <v>27</v>
      </c>
      <c r="C23" s="52">
        <v>93.808999999999997</v>
      </c>
      <c r="D23" s="52">
        <v>103.47866999999999</v>
      </c>
      <c r="E23" s="52">
        <v>132.30099999999999</v>
      </c>
      <c r="F23" s="52">
        <v>132</v>
      </c>
      <c r="G23" s="52">
        <v>132</v>
      </c>
      <c r="H23" s="52">
        <v>132</v>
      </c>
    </row>
    <row r="24" spans="1:8" s="3" customFormat="1" ht="15.75" x14ac:dyDescent="0.25">
      <c r="A24" s="55"/>
      <c r="B24" s="51" t="s">
        <v>28</v>
      </c>
      <c r="C24" s="56">
        <f t="shared" ref="C24:H24" si="0">+SUM(C15:C23)</f>
        <v>1036.2218626000001</v>
      </c>
      <c r="D24" s="56">
        <f t="shared" si="0"/>
        <v>1206.6576698000001</v>
      </c>
      <c r="E24" s="56">
        <f t="shared" si="0"/>
        <v>1472.3173632</v>
      </c>
      <c r="F24" s="56">
        <f t="shared" si="0"/>
        <v>1534.7642314000002</v>
      </c>
      <c r="G24" s="56">
        <f t="shared" si="0"/>
        <v>1406.2555974000002</v>
      </c>
      <c r="H24" s="56">
        <f t="shared" si="0"/>
        <v>1298.4625051</v>
      </c>
    </row>
    <row r="25" spans="1:8" s="3" customFormat="1" ht="15.75" x14ac:dyDescent="0.25">
      <c r="A25" s="55">
        <v>7</v>
      </c>
      <c r="B25" s="51" t="s">
        <v>29</v>
      </c>
      <c r="C25" s="54"/>
      <c r="D25" s="54"/>
      <c r="E25" s="54"/>
      <c r="F25" s="54"/>
      <c r="G25" s="54"/>
      <c r="H25" s="54"/>
    </row>
    <row r="26" spans="1:8" s="3" customFormat="1" ht="15.75" x14ac:dyDescent="0.25">
      <c r="A26" s="55" t="s">
        <v>30</v>
      </c>
      <c r="B26" s="51" t="s">
        <v>31</v>
      </c>
      <c r="C26" s="52">
        <v>9325.0384671000011</v>
      </c>
      <c r="D26" s="52">
        <v>9767.6255777000006</v>
      </c>
      <c r="E26" s="52">
        <v>11706.545191999998</v>
      </c>
      <c r="F26" s="52">
        <v>11595.2937907</v>
      </c>
      <c r="G26" s="52">
        <v>13404.3578526</v>
      </c>
      <c r="H26" s="52">
        <v>14579.494376699999</v>
      </c>
    </row>
    <row r="27" spans="1:8" s="3" customFormat="1" ht="15.75" x14ac:dyDescent="0.25">
      <c r="A27" s="55" t="s">
        <v>32</v>
      </c>
      <c r="B27" s="51" t="s">
        <v>33</v>
      </c>
      <c r="C27" s="52">
        <v>66.082490000000007</v>
      </c>
      <c r="D27" s="52">
        <v>2702.9118400000002</v>
      </c>
      <c r="E27" s="52">
        <v>1024.4601399000001</v>
      </c>
      <c r="F27" s="52">
        <v>1048.46838</v>
      </c>
      <c r="G27" s="52">
        <v>973.08031230000006</v>
      </c>
      <c r="H27" s="52">
        <v>652.97836770000004</v>
      </c>
    </row>
    <row r="28" spans="1:8" s="3" customFormat="1" ht="15.75" x14ac:dyDescent="0.25">
      <c r="A28" s="55" t="s">
        <v>34</v>
      </c>
      <c r="B28" s="51" t="s">
        <v>35</v>
      </c>
      <c r="C28" s="52">
        <v>434.39654380000002</v>
      </c>
      <c r="D28" s="52">
        <v>172.72873390000001</v>
      </c>
      <c r="E28" s="52">
        <v>-70.384862300000009</v>
      </c>
      <c r="F28" s="52">
        <v>-40.290603699999998</v>
      </c>
      <c r="G28" s="52">
        <v>2214.7940588000001</v>
      </c>
      <c r="H28" s="52">
        <v>562.07647259999999</v>
      </c>
    </row>
    <row r="29" spans="1:8" s="3" customFormat="1" ht="15.75" x14ac:dyDescent="0.25">
      <c r="A29" s="55" t="s">
        <v>36</v>
      </c>
      <c r="B29" s="51" t="s">
        <v>37</v>
      </c>
      <c r="C29" s="52">
        <v>845.77401150000003</v>
      </c>
      <c r="D29" s="52">
        <v>965.86941999999999</v>
      </c>
      <c r="E29" s="52">
        <v>963.94484299999999</v>
      </c>
      <c r="F29" s="52">
        <v>967.5123208</v>
      </c>
      <c r="G29" s="52">
        <v>967.01922659999991</v>
      </c>
      <c r="H29" s="52">
        <v>936.81543099999999</v>
      </c>
    </row>
    <row r="30" spans="1:8" s="3" customFormat="1" ht="15.75" x14ac:dyDescent="0.25">
      <c r="A30" s="55" t="s">
        <v>38</v>
      </c>
      <c r="B30" s="51" t="s">
        <v>39</v>
      </c>
      <c r="C30" s="52">
        <v>1343.7933425000001</v>
      </c>
      <c r="D30" s="52">
        <v>1128.2854504000002</v>
      </c>
      <c r="E30" s="52">
        <v>1227.8413671999999</v>
      </c>
      <c r="F30" s="52">
        <v>1332.0388179000001</v>
      </c>
      <c r="G30" s="52">
        <v>1809.4176476</v>
      </c>
      <c r="H30" s="52">
        <v>1359.2503724000001</v>
      </c>
    </row>
    <row r="31" spans="1:8" s="3" customFormat="1" ht="15.75" x14ac:dyDescent="0.25">
      <c r="A31" s="55"/>
      <c r="B31" s="51"/>
      <c r="C31" s="52"/>
      <c r="D31" s="52"/>
      <c r="E31" s="52"/>
      <c r="F31" s="52"/>
      <c r="G31" s="52"/>
      <c r="H31" s="52"/>
    </row>
    <row r="32" spans="1:8" s="3" customFormat="1" ht="15.75" x14ac:dyDescent="0.25">
      <c r="A32" s="55">
        <v>7.2</v>
      </c>
      <c r="B32" s="51" t="s">
        <v>40</v>
      </c>
      <c r="C32" s="52"/>
      <c r="D32" s="52"/>
      <c r="E32" s="52"/>
      <c r="F32" s="52"/>
      <c r="G32" s="52"/>
      <c r="H32" s="52"/>
    </row>
    <row r="33" spans="1:8" s="3" customFormat="1" ht="15.75" x14ac:dyDescent="0.25">
      <c r="A33" s="55" t="s">
        <v>41</v>
      </c>
      <c r="B33" s="51" t="s">
        <v>42</v>
      </c>
      <c r="C33" s="52">
        <v>6.0971799999999998</v>
      </c>
      <c r="D33" s="52">
        <v>7.4793050000000001</v>
      </c>
      <c r="E33" s="52">
        <v>19.138839999999998</v>
      </c>
      <c r="F33" s="52">
        <v>36.657719999999998</v>
      </c>
      <c r="G33" s="52">
        <v>0.85840000000000005</v>
      </c>
      <c r="H33" s="52">
        <v>0</v>
      </c>
    </row>
    <row r="34" spans="1:8" s="3" customFormat="1" ht="15.75" x14ac:dyDescent="0.25">
      <c r="A34" s="55" t="s">
        <v>43</v>
      </c>
      <c r="B34" s="51" t="s">
        <v>44</v>
      </c>
      <c r="C34" s="52">
        <v>872.79754659999992</v>
      </c>
      <c r="D34" s="52">
        <v>901.24032520000014</v>
      </c>
      <c r="E34" s="52">
        <v>974.52375099999995</v>
      </c>
      <c r="F34" s="52">
        <v>1224.2861067000001</v>
      </c>
      <c r="G34" s="52">
        <v>440.5905107000001</v>
      </c>
      <c r="H34" s="52">
        <v>860.43342580000001</v>
      </c>
    </row>
    <row r="35" spans="1:8" s="3" customFormat="1" ht="15.75" x14ac:dyDescent="0.25">
      <c r="A35" s="55" t="s">
        <v>45</v>
      </c>
      <c r="B35" s="51" t="s">
        <v>46</v>
      </c>
      <c r="C35" s="52">
        <v>77.1296538</v>
      </c>
      <c r="D35" s="52">
        <v>236.52008499999999</v>
      </c>
      <c r="E35" s="52">
        <v>210.04887589999998</v>
      </c>
      <c r="F35" s="52">
        <v>189.7790234</v>
      </c>
      <c r="G35" s="52">
        <v>246.32768899999999</v>
      </c>
      <c r="H35" s="52">
        <v>185.21713350000002</v>
      </c>
    </row>
    <row r="36" spans="1:8" s="3" customFormat="1" ht="15.75" x14ac:dyDescent="0.25">
      <c r="A36" s="55" t="s">
        <v>47</v>
      </c>
      <c r="B36" s="51" t="s">
        <v>48</v>
      </c>
      <c r="C36" s="52">
        <v>147.58699999999999</v>
      </c>
      <c r="D36" s="52">
        <v>197.48416</v>
      </c>
      <c r="E36" s="52">
        <v>164.04014000000001</v>
      </c>
      <c r="F36" s="52">
        <v>254.46002999999999</v>
      </c>
      <c r="G36" s="52">
        <v>230.24815179999999</v>
      </c>
      <c r="H36" s="52">
        <v>318.05095260000002</v>
      </c>
    </row>
    <row r="37" spans="1:8" s="3" customFormat="1" ht="15.75" x14ac:dyDescent="0.25">
      <c r="A37" s="55" t="s">
        <v>49</v>
      </c>
      <c r="B37" s="51" t="s">
        <v>50</v>
      </c>
      <c r="C37" s="52">
        <v>178.48028829999998</v>
      </c>
      <c r="D37" s="52">
        <v>207.02637659999999</v>
      </c>
      <c r="E37" s="52">
        <v>225.08624929999999</v>
      </c>
      <c r="F37" s="52">
        <v>361.28951139999998</v>
      </c>
      <c r="G37" s="52">
        <v>332.34202759999999</v>
      </c>
      <c r="H37" s="52">
        <v>248.6112914</v>
      </c>
    </row>
    <row r="38" spans="1:8" s="3" customFormat="1" ht="15.75" x14ac:dyDescent="0.25">
      <c r="A38" s="55"/>
      <c r="B38" s="51" t="s">
        <v>51</v>
      </c>
      <c r="C38" s="52">
        <f t="shared" ref="C38:H38" si="1">C33+C34+C35+C36+C37</f>
        <v>1282.0916686999999</v>
      </c>
      <c r="D38" s="52">
        <f t="shared" si="1"/>
        <v>1549.7502518000001</v>
      </c>
      <c r="E38" s="52">
        <f t="shared" si="1"/>
        <v>1592.8378561999998</v>
      </c>
      <c r="F38" s="52">
        <f t="shared" si="1"/>
        <v>2066.4723915</v>
      </c>
      <c r="G38" s="52">
        <f t="shared" si="1"/>
        <v>1250.3667791</v>
      </c>
      <c r="H38" s="52">
        <f t="shared" si="1"/>
        <v>1612.3128033</v>
      </c>
    </row>
    <row r="39" spans="1:8" s="3" customFormat="1" ht="15.75" x14ac:dyDescent="0.25">
      <c r="A39" s="55"/>
      <c r="B39" s="51"/>
      <c r="C39" s="57"/>
      <c r="D39" s="57"/>
      <c r="E39" s="57"/>
      <c r="F39" s="57"/>
      <c r="G39" s="57"/>
      <c r="H39" s="57"/>
    </row>
    <row r="40" spans="1:8" s="3" customFormat="1" ht="15.75" x14ac:dyDescent="0.25">
      <c r="A40" s="55">
        <v>7.3</v>
      </c>
      <c r="B40" s="51" t="s">
        <v>52</v>
      </c>
      <c r="C40" s="52">
        <v>619.99682180000002</v>
      </c>
      <c r="D40" s="52">
        <v>440.60752359999998</v>
      </c>
      <c r="E40" s="52">
        <v>164.922246</v>
      </c>
      <c r="F40" s="52">
        <v>101.50712619999999</v>
      </c>
      <c r="G40" s="52">
        <v>5.2970000000000005E-3</v>
      </c>
      <c r="H40" s="52">
        <v>0</v>
      </c>
    </row>
    <row r="41" spans="1:8" s="3" customFormat="1" ht="15.75" x14ac:dyDescent="0.25">
      <c r="A41" s="55">
        <v>7.4</v>
      </c>
      <c r="B41" s="51" t="s">
        <v>53</v>
      </c>
      <c r="C41" s="52">
        <v>0</v>
      </c>
      <c r="D41" s="52">
        <v>0</v>
      </c>
      <c r="E41" s="52">
        <v>49.637571600000001</v>
      </c>
      <c r="F41" s="52">
        <v>51.4866095</v>
      </c>
      <c r="G41" s="52">
        <v>0</v>
      </c>
      <c r="H41" s="52">
        <v>0</v>
      </c>
    </row>
    <row r="42" spans="1:8" s="3" customFormat="1" ht="15.75" x14ac:dyDescent="0.25">
      <c r="A42" s="55">
        <v>7.5</v>
      </c>
      <c r="B42" s="51" t="s">
        <v>54</v>
      </c>
      <c r="C42" s="52">
        <v>304.26116909999996</v>
      </c>
      <c r="D42" s="52">
        <v>291.9221579</v>
      </c>
      <c r="E42" s="52">
        <v>456.23348290000001</v>
      </c>
      <c r="F42" s="52">
        <v>262.55765020000001</v>
      </c>
      <c r="G42" s="52">
        <v>237.15945979999992</v>
      </c>
      <c r="H42" s="92">
        <v>2350.1929982000001</v>
      </c>
    </row>
    <row r="43" spans="1:8" s="3" customFormat="1" ht="15.75" x14ac:dyDescent="0.25">
      <c r="A43" s="55">
        <v>7.6</v>
      </c>
      <c r="B43" s="51" t="s">
        <v>55</v>
      </c>
      <c r="C43" s="52">
        <v>826.52144909999993</v>
      </c>
      <c r="D43" s="52">
        <v>449.32204029999991</v>
      </c>
      <c r="E43" s="52">
        <v>859.87673649999999</v>
      </c>
      <c r="F43" s="52">
        <v>1020.4395793999998</v>
      </c>
      <c r="G43" s="52">
        <v>1183.7381514000001</v>
      </c>
      <c r="H43" s="93"/>
    </row>
    <row r="44" spans="1:8" s="3" customFormat="1" ht="15.75" x14ac:dyDescent="0.25">
      <c r="A44" s="50"/>
      <c r="B44" s="51" t="s">
        <v>56</v>
      </c>
      <c r="C44" s="56">
        <f t="shared" ref="C44:H44" si="2">C26+C38+C40+C41+C42+C43+C27+C28+C29+C30</f>
        <v>15047.955963600001</v>
      </c>
      <c r="D44" s="56">
        <f t="shared" si="2"/>
        <v>17469.0229956</v>
      </c>
      <c r="E44" s="56">
        <f t="shared" si="2"/>
        <v>17975.914572999998</v>
      </c>
      <c r="F44" s="56">
        <f t="shared" si="2"/>
        <v>18405.4860625</v>
      </c>
      <c r="G44" s="56">
        <f t="shared" si="2"/>
        <v>22039.9387852</v>
      </c>
      <c r="H44" s="56">
        <f t="shared" si="2"/>
        <v>22053.1208219</v>
      </c>
    </row>
    <row r="45" spans="1:8" s="3" customFormat="1" ht="15.75" x14ac:dyDescent="0.25">
      <c r="A45" s="50">
        <v>8</v>
      </c>
      <c r="B45" s="51" t="s">
        <v>57</v>
      </c>
      <c r="C45" s="52">
        <v>1.2480066000000001</v>
      </c>
      <c r="D45" s="52">
        <v>1.005819</v>
      </c>
      <c r="E45" s="52">
        <v>0.95738140000000005</v>
      </c>
      <c r="F45" s="52">
        <v>1.7015453</v>
      </c>
      <c r="G45" s="52">
        <v>0.17541299999999999</v>
      </c>
      <c r="H45" s="52">
        <v>1.7502574</v>
      </c>
    </row>
    <row r="46" spans="1:8" s="3" customFormat="1" ht="15.75" x14ac:dyDescent="0.25">
      <c r="A46" s="50">
        <v>9</v>
      </c>
      <c r="B46" s="51" t="s">
        <v>58</v>
      </c>
      <c r="C46" s="52">
        <v>33.226141799999994</v>
      </c>
      <c r="D46" s="52">
        <v>44.222681799999997</v>
      </c>
      <c r="E46" s="52">
        <v>59.072378399999998</v>
      </c>
      <c r="F46" s="52">
        <v>42.607482900000001</v>
      </c>
      <c r="G46" s="52">
        <v>116.2101657</v>
      </c>
      <c r="H46" s="52">
        <v>347.71039880000001</v>
      </c>
    </row>
    <row r="47" spans="1:8" s="3" customFormat="1" ht="15.75" x14ac:dyDescent="0.25">
      <c r="A47" s="50">
        <v>10</v>
      </c>
      <c r="B47" s="51" t="s">
        <v>59</v>
      </c>
      <c r="C47" s="52">
        <v>-790.58993299999997</v>
      </c>
      <c r="D47" s="52">
        <v>571.52896529999998</v>
      </c>
      <c r="E47" s="52">
        <v>4.07864</v>
      </c>
      <c r="F47" s="52">
        <v>0</v>
      </c>
      <c r="G47" s="52">
        <v>0</v>
      </c>
      <c r="H47" s="52">
        <v>0</v>
      </c>
    </row>
    <row r="48" spans="1:8" s="3" customFormat="1" ht="15.75" x14ac:dyDescent="0.25">
      <c r="A48" s="50">
        <v>11</v>
      </c>
      <c r="B48" s="51" t="s">
        <v>60</v>
      </c>
      <c r="C48" s="52">
        <v>5318.1458925999996</v>
      </c>
      <c r="D48" s="52">
        <v>6498.2627757000009</v>
      </c>
      <c r="E48" s="52">
        <v>8300.3044740000005</v>
      </c>
      <c r="F48" s="52">
        <v>8541.3322716999992</v>
      </c>
      <c r="G48" s="52">
        <v>8732.8334320000013</v>
      </c>
      <c r="H48" s="52">
        <v>8225.5125631999999</v>
      </c>
    </row>
    <row r="49" spans="1:8" s="3" customFormat="1" ht="15.75" x14ac:dyDescent="0.25">
      <c r="A49" s="50">
        <v>12</v>
      </c>
      <c r="B49" s="51" t="s">
        <v>61</v>
      </c>
      <c r="C49" s="54"/>
      <c r="D49" s="58"/>
      <c r="E49" s="54"/>
      <c r="F49" s="54"/>
      <c r="G49" s="54"/>
      <c r="H49" s="54"/>
    </row>
    <row r="50" spans="1:8" ht="15.75" x14ac:dyDescent="0.25">
      <c r="A50" s="55">
        <v>12.1</v>
      </c>
      <c r="B50" s="51" t="s">
        <v>62</v>
      </c>
      <c r="C50" s="52">
        <v>6.8568899999999999</v>
      </c>
      <c r="D50" s="52">
        <v>49.817450000000001</v>
      </c>
      <c r="E50" s="52">
        <v>27.917899999999999</v>
      </c>
      <c r="F50" s="52">
        <v>97.453450000000004</v>
      </c>
      <c r="G50" s="52">
        <v>38.882019999999997</v>
      </c>
      <c r="H50" s="52">
        <v>156.00621649999999</v>
      </c>
    </row>
    <row r="51" spans="1:8" ht="15.75" x14ac:dyDescent="0.25">
      <c r="A51" s="55">
        <v>12.2</v>
      </c>
      <c r="B51" s="51" t="s">
        <v>63</v>
      </c>
      <c r="C51" s="52">
        <v>248.45014</v>
      </c>
      <c r="D51" s="52">
        <v>257.21406000000002</v>
      </c>
      <c r="E51" s="52">
        <v>241.37848</v>
      </c>
      <c r="F51" s="52">
        <v>464.14109999999999</v>
      </c>
      <c r="G51" s="52">
        <v>259.08738</v>
      </c>
      <c r="H51" s="52">
        <v>77.008589999999998</v>
      </c>
    </row>
    <row r="52" spans="1:8" ht="15.75" x14ac:dyDescent="0.25">
      <c r="A52" s="55">
        <v>12.3</v>
      </c>
      <c r="B52" s="51" t="s">
        <v>64</v>
      </c>
      <c r="C52" s="52">
        <v>89.113969999999995</v>
      </c>
      <c r="D52" s="52">
        <v>70.897724999999994</v>
      </c>
      <c r="E52" s="52">
        <v>78.203267300000007</v>
      </c>
      <c r="F52" s="52">
        <v>102.8876932</v>
      </c>
      <c r="G52" s="52">
        <v>99.085979000000009</v>
      </c>
      <c r="H52" s="52">
        <v>86.137041500000009</v>
      </c>
    </row>
    <row r="53" spans="1:8" ht="15.75" x14ac:dyDescent="0.25">
      <c r="A53" s="55">
        <v>12.4</v>
      </c>
      <c r="B53" s="51" t="s">
        <v>65</v>
      </c>
      <c r="C53" s="52">
        <v>68.870194999999995</v>
      </c>
      <c r="D53" s="52">
        <v>167.93401170000001</v>
      </c>
      <c r="E53" s="52">
        <v>140.08667</v>
      </c>
      <c r="F53" s="52">
        <v>116.03231</v>
      </c>
      <c r="G53" s="52">
        <v>106.88397400000001</v>
      </c>
      <c r="H53" s="52">
        <v>62.990105999999997</v>
      </c>
    </row>
    <row r="54" spans="1:8" ht="15.75" x14ac:dyDescent="0.25">
      <c r="A54" s="55">
        <v>12.5</v>
      </c>
      <c r="B54" s="51" t="s">
        <v>66</v>
      </c>
      <c r="C54" s="52">
        <v>51.566630499999995</v>
      </c>
      <c r="D54" s="52">
        <v>64.185730499999991</v>
      </c>
      <c r="E54" s="52">
        <v>60.265855000000002</v>
      </c>
      <c r="F54" s="52">
        <v>61.9291743</v>
      </c>
      <c r="G54" s="52">
        <v>77.9022346</v>
      </c>
      <c r="H54" s="52">
        <v>113.2995124</v>
      </c>
    </row>
    <row r="55" spans="1:8" s="3" customFormat="1" ht="15.75" x14ac:dyDescent="0.25">
      <c r="A55" s="55">
        <v>12.6</v>
      </c>
      <c r="B55" s="51" t="s">
        <v>67</v>
      </c>
      <c r="C55" s="52">
        <v>114.71205</v>
      </c>
      <c r="D55" s="52">
        <v>143.97550000000001</v>
      </c>
      <c r="E55" s="52">
        <v>456.99137000000002</v>
      </c>
      <c r="F55" s="52">
        <v>76.948790000000002</v>
      </c>
      <c r="G55" s="52">
        <v>73.200659999999999</v>
      </c>
      <c r="H55" s="52">
        <v>72.069959999999995</v>
      </c>
    </row>
    <row r="56" spans="1:8" s="3" customFormat="1" ht="15.75" x14ac:dyDescent="0.25">
      <c r="A56" s="55">
        <v>12.7</v>
      </c>
      <c r="B56" s="51" t="s">
        <v>68</v>
      </c>
      <c r="C56" s="52">
        <v>355.20499849999999</v>
      </c>
      <c r="D56" s="52">
        <v>475.69207999999998</v>
      </c>
      <c r="E56" s="52">
        <v>376.02623999999997</v>
      </c>
      <c r="F56" s="52">
        <v>1209.1701375</v>
      </c>
      <c r="G56" s="52">
        <v>1301.0826021</v>
      </c>
      <c r="H56" s="52">
        <v>1065.4956012999999</v>
      </c>
    </row>
    <row r="57" spans="1:8" ht="15.75" x14ac:dyDescent="0.25">
      <c r="A57" s="55">
        <v>12.8</v>
      </c>
      <c r="B57" s="51" t="s">
        <v>69</v>
      </c>
      <c r="C57" s="52">
        <v>0.74499859999999996</v>
      </c>
      <c r="D57" s="52">
        <v>0</v>
      </c>
      <c r="E57" s="52">
        <v>-83.094023399999998</v>
      </c>
      <c r="F57" s="52">
        <v>-6.8482223000000042</v>
      </c>
      <c r="G57" s="52">
        <v>-6.7617896000000091</v>
      </c>
      <c r="H57" s="52">
        <v>-8.3444640000000589</v>
      </c>
    </row>
    <row r="58" spans="1:8" ht="15.75" x14ac:dyDescent="0.25">
      <c r="A58" s="55">
        <v>12.9</v>
      </c>
      <c r="B58" s="51" t="s">
        <v>70</v>
      </c>
      <c r="C58" s="52">
        <v>2.7321800000000001</v>
      </c>
      <c r="D58" s="52">
        <v>0.97307999999999995</v>
      </c>
      <c r="E58" s="52">
        <v>2.2803100000000001</v>
      </c>
      <c r="F58" s="52">
        <v>3.8464399999999999</v>
      </c>
      <c r="G58" s="52">
        <v>1.4294899999999999</v>
      </c>
      <c r="H58" s="52">
        <v>1.3323799999999999</v>
      </c>
    </row>
    <row r="59" spans="1:8" ht="15.75" x14ac:dyDescent="0.25">
      <c r="A59" s="59">
        <v>12.1</v>
      </c>
      <c r="B59" s="51" t="s">
        <v>71</v>
      </c>
      <c r="C59" s="52">
        <v>66.364530000000016</v>
      </c>
      <c r="D59" s="52">
        <v>54.304892200000005</v>
      </c>
      <c r="E59" s="52">
        <v>50.172089999999997</v>
      </c>
      <c r="F59" s="52">
        <v>52.886182200000007</v>
      </c>
      <c r="G59" s="52">
        <v>59.0728857</v>
      </c>
      <c r="H59" s="52">
        <v>47.799171099999995</v>
      </c>
    </row>
    <row r="60" spans="1:8" ht="15.75" x14ac:dyDescent="0.25">
      <c r="A60" s="59">
        <v>12.11</v>
      </c>
      <c r="B60" s="51" t="s">
        <v>72</v>
      </c>
      <c r="C60" s="52">
        <v>10.354981400000014</v>
      </c>
      <c r="D60" s="52">
        <v>1.0404343999999952</v>
      </c>
      <c r="E60" s="52">
        <v>38.237390000000005</v>
      </c>
      <c r="F60" s="52">
        <v>25.004490000000004</v>
      </c>
      <c r="G60" s="52">
        <v>25.972980000000007</v>
      </c>
      <c r="H60" s="52">
        <v>17.550430000000006</v>
      </c>
    </row>
    <row r="61" spans="1:8" ht="15.75" x14ac:dyDescent="0.25">
      <c r="A61" s="59">
        <v>12.12</v>
      </c>
      <c r="B61" s="51" t="s">
        <v>73</v>
      </c>
      <c r="C61" s="52">
        <v>28.900617599999997</v>
      </c>
      <c r="D61" s="52">
        <v>45.46425</v>
      </c>
      <c r="E61" s="52">
        <v>43.603850000000001</v>
      </c>
      <c r="F61" s="52">
        <v>46.782696299999998</v>
      </c>
      <c r="G61" s="52">
        <v>38.177145000000003</v>
      </c>
      <c r="H61" s="52">
        <v>36.4434173</v>
      </c>
    </row>
    <row r="62" spans="1:8" ht="15.75" x14ac:dyDescent="0.25">
      <c r="A62" s="59">
        <v>12.13</v>
      </c>
      <c r="B62" s="51" t="s">
        <v>74</v>
      </c>
      <c r="C62" s="52">
        <v>36.766717199999995</v>
      </c>
      <c r="D62" s="52">
        <v>47.933142500000002</v>
      </c>
      <c r="E62" s="52">
        <v>60.9871816</v>
      </c>
      <c r="F62" s="52">
        <v>60.661335800000003</v>
      </c>
      <c r="G62" s="52">
        <v>72.992446600000008</v>
      </c>
      <c r="H62" s="52">
        <v>52.734889000000003</v>
      </c>
    </row>
    <row r="63" spans="1:8" ht="15.75" x14ac:dyDescent="0.25">
      <c r="A63" s="59">
        <v>12.14</v>
      </c>
      <c r="B63" s="51" t="s">
        <v>75</v>
      </c>
      <c r="C63" s="52">
        <v>800.3357089000001</v>
      </c>
      <c r="D63" s="52">
        <v>1770.8734089999998</v>
      </c>
      <c r="E63" s="52">
        <v>1232.7730527000001</v>
      </c>
      <c r="F63" s="52">
        <v>2313.6811191000002</v>
      </c>
      <c r="G63" s="52">
        <v>1179.6551924999999</v>
      </c>
      <c r="H63" s="52">
        <v>1490.4565764999998</v>
      </c>
    </row>
    <row r="64" spans="1:8" ht="15.75" x14ac:dyDescent="0.25">
      <c r="A64" s="59"/>
      <c r="B64" s="51" t="s">
        <v>76</v>
      </c>
      <c r="C64" s="52"/>
      <c r="D64" s="52"/>
      <c r="E64" s="52"/>
      <c r="F64" s="52"/>
      <c r="G64" s="52"/>
      <c r="H64" s="52"/>
    </row>
    <row r="65" spans="1:8" ht="15.75" x14ac:dyDescent="0.25">
      <c r="A65" s="59" t="s">
        <v>77</v>
      </c>
      <c r="B65" s="60" t="s">
        <v>78</v>
      </c>
      <c r="C65" s="52">
        <v>149.6793476</v>
      </c>
      <c r="D65" s="52">
        <v>185.87507600000001</v>
      </c>
      <c r="E65" s="52">
        <v>250.46745000000001</v>
      </c>
      <c r="F65" s="52">
        <v>344.49100549999997</v>
      </c>
      <c r="G65" s="52">
        <v>407.35207179999998</v>
      </c>
      <c r="H65" s="52">
        <v>511.85082090000003</v>
      </c>
    </row>
    <row r="66" spans="1:8" ht="15.75" x14ac:dyDescent="0.25">
      <c r="A66" s="59" t="s">
        <v>79</v>
      </c>
      <c r="B66" s="60" t="s">
        <v>80</v>
      </c>
      <c r="C66" s="52">
        <v>302.88099</v>
      </c>
      <c r="D66" s="52">
        <v>1123.5494200000001</v>
      </c>
      <c r="E66" s="52">
        <v>324.32346999999999</v>
      </c>
      <c r="F66" s="52">
        <v>60.298030599999997</v>
      </c>
      <c r="G66" s="52">
        <v>205.89072999999999</v>
      </c>
      <c r="H66" s="52">
        <v>194.04245</v>
      </c>
    </row>
    <row r="67" spans="1:8" ht="15.75" x14ac:dyDescent="0.25">
      <c r="A67" s="59" t="s">
        <v>81</v>
      </c>
      <c r="B67" s="60" t="s">
        <v>82</v>
      </c>
      <c r="C67" s="52">
        <v>6.8612799999999998</v>
      </c>
      <c r="D67" s="52">
        <v>19.383520000000001</v>
      </c>
      <c r="E67" s="52">
        <v>25.033112299999999</v>
      </c>
      <c r="F67" s="52">
        <v>4.4077700000000002</v>
      </c>
      <c r="G67" s="52">
        <v>31.32931</v>
      </c>
      <c r="H67" s="52">
        <v>59.785950800000002</v>
      </c>
    </row>
    <row r="68" spans="1:8" ht="15.75" x14ac:dyDescent="0.25">
      <c r="A68" s="59" t="s">
        <v>83</v>
      </c>
      <c r="B68" s="60" t="s">
        <v>84</v>
      </c>
      <c r="C68" s="52">
        <v>43.917313000000007</v>
      </c>
      <c r="D68" s="52">
        <v>20.505241400000003</v>
      </c>
      <c r="E68" s="52">
        <v>15.9336187</v>
      </c>
      <c r="F68" s="52">
        <v>23.769608700000003</v>
      </c>
      <c r="G68" s="52">
        <v>10.224715100000001</v>
      </c>
      <c r="H68" s="52">
        <v>9.4500466000000003</v>
      </c>
    </row>
    <row r="69" spans="1:8" ht="15.75" x14ac:dyDescent="0.25">
      <c r="A69" s="59" t="s">
        <v>85</v>
      </c>
      <c r="B69" s="60" t="s">
        <v>86</v>
      </c>
      <c r="C69" s="52">
        <v>194.04059400000003</v>
      </c>
      <c r="D69" s="52">
        <v>290.24593950000002</v>
      </c>
      <c r="E69" s="52">
        <v>313.13097329999999</v>
      </c>
      <c r="F69" s="52">
        <v>291.58541070000001</v>
      </c>
      <c r="G69" s="52">
        <v>322.3370635</v>
      </c>
      <c r="H69" s="52">
        <v>335.73362799999995</v>
      </c>
    </row>
    <row r="70" spans="1:8" ht="15.75" x14ac:dyDescent="0.25">
      <c r="A70" s="59" t="s">
        <v>87</v>
      </c>
      <c r="B70" s="60" t="s">
        <v>88</v>
      </c>
      <c r="C70" s="52">
        <v>0</v>
      </c>
      <c r="D70" s="52">
        <v>0</v>
      </c>
      <c r="E70" s="52">
        <v>0</v>
      </c>
      <c r="F70" s="52">
        <v>0</v>
      </c>
      <c r="G70" s="52">
        <v>0</v>
      </c>
      <c r="H70" s="52">
        <v>0</v>
      </c>
    </row>
    <row r="71" spans="1:8" ht="15.75" x14ac:dyDescent="0.25">
      <c r="A71" s="59" t="s">
        <v>89</v>
      </c>
      <c r="B71" s="60" t="s">
        <v>90</v>
      </c>
      <c r="C71" s="52">
        <v>0</v>
      </c>
      <c r="D71" s="52">
        <v>0</v>
      </c>
      <c r="E71" s="52">
        <v>0</v>
      </c>
      <c r="F71" s="52">
        <v>1417.8315659</v>
      </c>
      <c r="G71" s="52">
        <v>46.961975300000006</v>
      </c>
      <c r="H71" s="52">
        <v>0</v>
      </c>
    </row>
    <row r="72" spans="1:8" ht="15.75" x14ac:dyDescent="0.25">
      <c r="A72" s="59" t="s">
        <v>91</v>
      </c>
      <c r="B72" s="60" t="s">
        <v>92</v>
      </c>
      <c r="C72" s="52"/>
      <c r="D72" s="52"/>
      <c r="E72" s="52"/>
      <c r="F72" s="52">
        <v>0</v>
      </c>
      <c r="G72" s="52">
        <v>0</v>
      </c>
      <c r="H72" s="52"/>
    </row>
    <row r="73" spans="1:8" ht="15.75" x14ac:dyDescent="0.25">
      <c r="A73" s="59" t="s">
        <v>93</v>
      </c>
      <c r="B73" s="60" t="s">
        <v>94</v>
      </c>
      <c r="C73" s="52">
        <v>4.1689707999999994</v>
      </c>
      <c r="D73" s="52">
        <v>6.2650867000000003</v>
      </c>
      <c r="E73" s="52">
        <v>7.2903632999999992</v>
      </c>
      <c r="F73" s="52">
        <v>6.8470366</v>
      </c>
      <c r="G73" s="52">
        <v>7.3592911000000001</v>
      </c>
      <c r="H73" s="52">
        <v>5.5990297</v>
      </c>
    </row>
    <row r="74" spans="1:8" ht="15.75" x14ac:dyDescent="0.25">
      <c r="A74" s="59" t="s">
        <v>95</v>
      </c>
      <c r="B74" s="60" t="s">
        <v>96</v>
      </c>
      <c r="C74" s="52">
        <v>98.787213500000007</v>
      </c>
      <c r="D74" s="52">
        <v>125.04912539999964</v>
      </c>
      <c r="E74" s="52">
        <v>296.59406510000019</v>
      </c>
      <c r="F74" s="52">
        <v>164.45069110000031</v>
      </c>
      <c r="G74" s="52">
        <v>148.20003569999994</v>
      </c>
      <c r="H74" s="52">
        <v>373.99465049999958</v>
      </c>
    </row>
    <row r="75" spans="1:8" ht="15.75" x14ac:dyDescent="0.25">
      <c r="A75" s="59"/>
      <c r="B75" s="51"/>
      <c r="C75" s="52"/>
      <c r="D75" s="52"/>
      <c r="E75" s="52"/>
      <c r="F75" s="52"/>
      <c r="G75" s="52"/>
      <c r="H75" s="52"/>
    </row>
    <row r="76" spans="1:8" ht="15.75" x14ac:dyDescent="0.25">
      <c r="A76" s="50"/>
      <c r="B76" s="51" t="s">
        <v>97</v>
      </c>
      <c r="C76" s="56">
        <f t="shared" ref="C76:H76" si="3">SUM(C50:C63)</f>
        <v>1880.9746077</v>
      </c>
      <c r="D76" s="56">
        <f t="shared" si="3"/>
        <v>3150.3057652999996</v>
      </c>
      <c r="E76" s="56">
        <f t="shared" si="3"/>
        <v>2725.8296332</v>
      </c>
      <c r="F76" s="56">
        <f t="shared" si="3"/>
        <v>4624.5766960999999</v>
      </c>
      <c r="G76" s="56">
        <f t="shared" si="3"/>
        <v>3326.6631999000001</v>
      </c>
      <c r="H76" s="56">
        <f t="shared" si="3"/>
        <v>3270.9794275999998</v>
      </c>
    </row>
    <row r="77" spans="1:8" ht="15.75" x14ac:dyDescent="0.25">
      <c r="A77" s="50">
        <v>13</v>
      </c>
      <c r="B77" s="51" t="s">
        <v>98</v>
      </c>
      <c r="C77" s="56">
        <f>+C9+C10+C76+C44+C45+C46+C48+C47+C11+C12+C24+C13</f>
        <v>40977.973151300008</v>
      </c>
      <c r="D77" s="56">
        <f>+D9+D10+D76+D44+D45+D46+D48+D47+D11+D12+D24+D13</f>
        <v>47801.757228399991</v>
      </c>
      <c r="E77" s="56">
        <f>E9+E10+E76+E44+E45+E46+E48+E47+E11+E12+E24+E13</f>
        <v>50128.61473790001</v>
      </c>
      <c r="F77" s="56">
        <f>F9+F10+F76+F44+F45+F46+F48+F47+F11+F12+F24+F13</f>
        <v>56894.434381399988</v>
      </c>
      <c r="G77" s="56">
        <f>+G9+G10+G76+G44+G45+G46+G48+G47+G11+G12+G24+G13</f>
        <v>68081.387576500012</v>
      </c>
      <c r="H77" s="56">
        <f>+H9+H10+H76+H44+H45+H46+H48+H47+H11+H12+H24+H13</f>
        <v>63965.835910800008</v>
      </c>
    </row>
    <row r="78" spans="1:8" ht="15.75" x14ac:dyDescent="0.25">
      <c r="A78" s="50">
        <v>14</v>
      </c>
      <c r="B78" s="51" t="s">
        <v>99</v>
      </c>
      <c r="C78" s="52">
        <v>-135.7567837</v>
      </c>
      <c r="D78" s="52">
        <v>-136.8339268</v>
      </c>
      <c r="E78" s="52">
        <v>-118.44330690000001</v>
      </c>
      <c r="F78" s="52">
        <v>-112.8036475</v>
      </c>
      <c r="G78" s="52">
        <v>-120.25374680000002</v>
      </c>
      <c r="H78" s="52">
        <v>-73.3471586</v>
      </c>
    </row>
    <row r="79" spans="1:8" ht="15.75" x14ac:dyDescent="0.25">
      <c r="A79" s="50">
        <v>15</v>
      </c>
      <c r="B79" s="51" t="s">
        <v>100</v>
      </c>
      <c r="C79" s="56">
        <f t="shared" ref="C79:H79" si="4">+C77+C78</f>
        <v>40842.216367600005</v>
      </c>
      <c r="D79" s="56">
        <f t="shared" si="4"/>
        <v>47664.923301599993</v>
      </c>
      <c r="E79" s="56">
        <f t="shared" si="4"/>
        <v>50010.17143100001</v>
      </c>
      <c r="F79" s="56">
        <f t="shared" si="4"/>
        <v>56781.63073389999</v>
      </c>
      <c r="G79" s="56">
        <f t="shared" si="4"/>
        <v>67961.133829700018</v>
      </c>
      <c r="H79" s="56">
        <f t="shared" si="4"/>
        <v>63892.488752200006</v>
      </c>
    </row>
    <row r="80" spans="1:8" ht="15.75" x14ac:dyDescent="0.25">
      <c r="A80" s="50">
        <v>16</v>
      </c>
      <c r="B80" s="61" t="s">
        <v>101</v>
      </c>
      <c r="C80" s="54">
        <v>217.2911196</v>
      </c>
      <c r="D80" s="54">
        <v>818.76634579999973</v>
      </c>
      <c r="E80" s="54">
        <v>668.17504550000024</v>
      </c>
      <c r="F80" s="54">
        <v>1047.8174484589747</v>
      </c>
      <c r="G80" s="54">
        <v>1120.5421526000002</v>
      </c>
      <c r="H80" s="54"/>
    </row>
    <row r="81" spans="1:8" ht="16.5" thickBot="1" x14ac:dyDescent="0.3">
      <c r="A81" s="62"/>
      <c r="B81" s="63" t="s">
        <v>102</v>
      </c>
      <c r="C81" s="64">
        <f t="shared" ref="C81:H81" si="5">+C79+C80</f>
        <v>41059.507487200004</v>
      </c>
      <c r="D81" s="64">
        <f t="shared" si="5"/>
        <v>48483.689647399995</v>
      </c>
      <c r="E81" s="64">
        <f t="shared" si="5"/>
        <v>50678.34647650001</v>
      </c>
      <c r="F81" s="64">
        <f t="shared" si="5"/>
        <v>57829.448182358967</v>
      </c>
      <c r="G81" s="64">
        <f t="shared" si="5"/>
        <v>69081.675982300017</v>
      </c>
      <c r="H81" s="64">
        <f t="shared" si="5"/>
        <v>63892.488752200006</v>
      </c>
    </row>
    <row r="82" spans="1:8" ht="15.75" x14ac:dyDescent="0.25">
      <c r="A82" s="65"/>
      <c r="B82" s="66"/>
      <c r="C82" s="67"/>
      <c r="D82" s="67"/>
      <c r="E82" s="67"/>
      <c r="F82" s="67"/>
      <c r="G82" s="67"/>
      <c r="H82" s="67"/>
    </row>
    <row r="83" spans="1:8" ht="15.75" thickBot="1" x14ac:dyDescent="0.3">
      <c r="A83" s="45"/>
      <c r="B83" s="46"/>
      <c r="C83" s="46"/>
      <c r="F83" s="3" t="s">
        <v>4</v>
      </c>
    </row>
    <row r="84" spans="1:8" x14ac:dyDescent="0.25">
      <c r="A84" s="47" t="s">
        <v>5</v>
      </c>
      <c r="B84" s="48" t="s">
        <v>6</v>
      </c>
      <c r="C84" s="49" t="s">
        <v>7</v>
      </c>
      <c r="D84" s="49" t="s">
        <v>8</v>
      </c>
      <c r="E84" s="49" t="s">
        <v>9</v>
      </c>
      <c r="F84" s="49" t="s">
        <v>10</v>
      </c>
      <c r="G84" s="49" t="s">
        <v>11</v>
      </c>
      <c r="H84" s="49" t="s">
        <v>12</v>
      </c>
    </row>
    <row r="85" spans="1:8" x14ac:dyDescent="0.25">
      <c r="A85" s="32">
        <v>1</v>
      </c>
      <c r="B85" s="68" t="s">
        <v>59</v>
      </c>
      <c r="C85" s="31"/>
      <c r="D85" s="32"/>
      <c r="E85" s="32"/>
      <c r="F85" s="32"/>
      <c r="G85" s="32"/>
      <c r="H85" s="32"/>
    </row>
    <row r="86" spans="1:8" x14ac:dyDescent="0.25">
      <c r="A86" s="32"/>
      <c r="B86" s="69" t="s">
        <v>103</v>
      </c>
      <c r="C86" s="70">
        <v>0</v>
      </c>
      <c r="D86" s="71">
        <v>0</v>
      </c>
      <c r="E86" s="71">
        <v>0</v>
      </c>
      <c r="F86" s="71">
        <v>0</v>
      </c>
      <c r="G86" s="71">
        <v>0</v>
      </c>
      <c r="H86" s="71">
        <v>0</v>
      </c>
    </row>
    <row r="87" spans="1:8" x14ac:dyDescent="0.25">
      <c r="A87" s="32"/>
      <c r="B87" s="32" t="s">
        <v>104</v>
      </c>
      <c r="C87" s="70">
        <v>2.9780000000000001E-2</v>
      </c>
      <c r="D87" s="70">
        <v>138.4296353</v>
      </c>
      <c r="E87" s="70">
        <v>0</v>
      </c>
      <c r="F87" s="70">
        <v>0</v>
      </c>
      <c r="G87" s="70">
        <v>0</v>
      </c>
      <c r="H87" s="70">
        <v>0</v>
      </c>
    </row>
    <row r="88" spans="1:8" x14ac:dyDescent="0.25">
      <c r="A88" s="32"/>
      <c r="B88" s="32" t="s">
        <v>105</v>
      </c>
      <c r="C88" s="70">
        <v>-790.61971299999993</v>
      </c>
      <c r="D88" s="70">
        <v>433.09933000000001</v>
      </c>
      <c r="E88" s="70">
        <v>4.07864</v>
      </c>
      <c r="F88" s="70">
        <v>0</v>
      </c>
      <c r="G88" s="70">
        <v>0</v>
      </c>
      <c r="H88" s="70">
        <v>0</v>
      </c>
    </row>
    <row r="89" spans="1:8" x14ac:dyDescent="0.25">
      <c r="A89" s="32"/>
      <c r="B89" s="72" t="s">
        <v>106</v>
      </c>
      <c r="C89" s="37">
        <f t="shared" ref="C89:H89" si="6">+SUM(C86:C88)</f>
        <v>-790.58993299999997</v>
      </c>
      <c r="D89" s="37">
        <f t="shared" si="6"/>
        <v>571.52896529999998</v>
      </c>
      <c r="E89" s="37">
        <f t="shared" si="6"/>
        <v>4.07864</v>
      </c>
      <c r="F89" s="37">
        <f t="shared" si="6"/>
        <v>0</v>
      </c>
      <c r="G89" s="37">
        <f t="shared" si="6"/>
        <v>0</v>
      </c>
      <c r="H89" s="37">
        <f t="shared" si="6"/>
        <v>0</v>
      </c>
    </row>
    <row r="90" spans="1:8" x14ac:dyDescent="0.25">
      <c r="A90" s="32"/>
      <c r="B90" s="32"/>
      <c r="C90" s="38">
        <f t="shared" ref="C90:H90" si="7">+C89-C47</f>
        <v>0</v>
      </c>
      <c r="D90" s="38">
        <f t="shared" si="7"/>
        <v>0</v>
      </c>
      <c r="E90" s="38">
        <f t="shared" si="7"/>
        <v>0</v>
      </c>
      <c r="F90" s="38">
        <f t="shared" si="7"/>
        <v>0</v>
      </c>
      <c r="G90" s="38">
        <f t="shared" si="7"/>
        <v>0</v>
      </c>
      <c r="H90" s="38">
        <f t="shared" si="7"/>
        <v>0</v>
      </c>
    </row>
    <row r="91" spans="1:8" x14ac:dyDescent="0.25">
      <c r="A91" s="32">
        <v>2</v>
      </c>
      <c r="B91" s="72" t="s">
        <v>107</v>
      </c>
      <c r="C91" s="31"/>
      <c r="D91" s="32"/>
      <c r="E91" s="32"/>
      <c r="F91" s="32"/>
      <c r="G91" s="32"/>
      <c r="H91" s="32"/>
    </row>
    <row r="92" spans="1:8" x14ac:dyDescent="0.25">
      <c r="A92" s="32"/>
      <c r="B92" s="32" t="s">
        <v>108</v>
      </c>
      <c r="C92" s="70">
        <v>189.76444000000001</v>
      </c>
      <c r="D92" s="70">
        <v>250.4160091</v>
      </c>
      <c r="E92" s="70">
        <v>372.35666399999997</v>
      </c>
      <c r="F92" s="70">
        <v>386.39920000000001</v>
      </c>
      <c r="G92" s="70">
        <v>369.07216</v>
      </c>
      <c r="H92" s="70">
        <v>298.4323</v>
      </c>
    </row>
    <row r="93" spans="1:8" x14ac:dyDescent="0.25">
      <c r="A93" s="32"/>
      <c r="B93" s="32" t="s">
        <v>109</v>
      </c>
      <c r="C93" s="70">
        <v>0</v>
      </c>
      <c r="D93" s="70">
        <v>0</v>
      </c>
      <c r="E93" s="70">
        <v>0</v>
      </c>
      <c r="F93" s="70">
        <v>0</v>
      </c>
      <c r="G93" s="70">
        <v>0</v>
      </c>
      <c r="H93" s="70">
        <v>0</v>
      </c>
    </row>
    <row r="94" spans="1:8" x14ac:dyDescent="0.25">
      <c r="A94" s="32"/>
      <c r="B94" s="32" t="s">
        <v>110</v>
      </c>
      <c r="C94" s="70">
        <v>1.3969299999999976</v>
      </c>
      <c r="D94" s="70">
        <v>28.980199999999968</v>
      </c>
      <c r="E94" s="70">
        <v>15.036500000000046</v>
      </c>
      <c r="F94" s="70">
        <v>0.13826999999997724</v>
      </c>
      <c r="G94" s="70">
        <v>0</v>
      </c>
      <c r="H94" s="70">
        <v>0</v>
      </c>
    </row>
    <row r="95" spans="1:8" x14ac:dyDescent="0.25">
      <c r="A95" s="32"/>
      <c r="B95" s="72" t="s">
        <v>106</v>
      </c>
      <c r="C95" s="37">
        <f t="shared" ref="C95:H95" si="8">SUM(C92:C94)</f>
        <v>191.16137000000001</v>
      </c>
      <c r="D95" s="37">
        <f t="shared" si="8"/>
        <v>279.39620909999996</v>
      </c>
      <c r="E95" s="37">
        <f t="shared" si="8"/>
        <v>387.39316400000001</v>
      </c>
      <c r="F95" s="37">
        <f t="shared" si="8"/>
        <v>386.53746999999998</v>
      </c>
      <c r="G95" s="37">
        <f t="shared" si="8"/>
        <v>369.07216</v>
      </c>
      <c r="H95" s="37">
        <f t="shared" si="8"/>
        <v>298.4323</v>
      </c>
    </row>
    <row r="96" spans="1:8" x14ac:dyDescent="0.25">
      <c r="A96" s="32"/>
      <c r="B96" s="32"/>
      <c r="C96" s="70">
        <f t="shared" ref="C96:H96" si="9">+C95-C16</f>
        <v>0</v>
      </c>
      <c r="D96" s="70">
        <f t="shared" si="9"/>
        <v>0</v>
      </c>
      <c r="E96" s="70">
        <f t="shared" si="9"/>
        <v>0</v>
      </c>
      <c r="F96" s="70">
        <f t="shared" si="9"/>
        <v>0</v>
      </c>
      <c r="G96" s="70">
        <f t="shared" si="9"/>
        <v>0</v>
      </c>
      <c r="H96" s="70">
        <f t="shared" si="9"/>
        <v>0</v>
      </c>
    </row>
    <row r="97" spans="1:8" x14ac:dyDescent="0.25">
      <c r="A97" s="32">
        <v>3</v>
      </c>
      <c r="B97" s="72" t="s">
        <v>99</v>
      </c>
      <c r="C97" s="31"/>
      <c r="D97" s="32"/>
      <c r="E97" s="32"/>
      <c r="F97" s="32"/>
      <c r="G97" s="32"/>
      <c r="H97" s="32"/>
    </row>
    <row r="98" spans="1:8" x14ac:dyDescent="0.25">
      <c r="A98" s="32"/>
      <c r="B98" s="32" t="s">
        <v>111</v>
      </c>
      <c r="C98" s="73">
        <v>-81.431333800000004</v>
      </c>
      <c r="D98" s="73">
        <v>-81.447229100000001</v>
      </c>
      <c r="E98" s="73">
        <v>-78.912252899999999</v>
      </c>
      <c r="F98" s="73">
        <v>-79.779618100000008</v>
      </c>
      <c r="G98" s="73">
        <v>-91.432253800000012</v>
      </c>
      <c r="H98" s="73">
        <v>-66.2292609</v>
      </c>
    </row>
    <row r="99" spans="1:8" x14ac:dyDescent="0.25">
      <c r="A99" s="32"/>
      <c r="B99" s="32" t="s">
        <v>112</v>
      </c>
      <c r="C99" s="73">
        <v>0</v>
      </c>
      <c r="D99" s="73">
        <v>0</v>
      </c>
      <c r="E99" s="73">
        <v>0</v>
      </c>
      <c r="F99" s="73">
        <v>0</v>
      </c>
      <c r="G99" s="73">
        <v>0</v>
      </c>
      <c r="H99" s="73">
        <v>0</v>
      </c>
    </row>
    <row r="100" spans="1:8" x14ac:dyDescent="0.25">
      <c r="A100" s="32"/>
      <c r="B100" s="32" t="s">
        <v>113</v>
      </c>
      <c r="C100" s="73">
        <v>0</v>
      </c>
      <c r="D100" s="73">
        <v>0</v>
      </c>
      <c r="E100" s="73">
        <v>0</v>
      </c>
      <c r="F100" s="73">
        <v>0</v>
      </c>
      <c r="G100" s="73">
        <v>0</v>
      </c>
      <c r="H100" s="73">
        <v>0</v>
      </c>
    </row>
    <row r="101" spans="1:8" x14ac:dyDescent="0.25">
      <c r="A101" s="32"/>
      <c r="B101" s="32" t="s">
        <v>114</v>
      </c>
      <c r="C101" s="73">
        <v>-2.6190099</v>
      </c>
      <c r="D101" s="73">
        <v>-2.8818977000000001</v>
      </c>
      <c r="E101" s="73">
        <v>-2.5192039999999998</v>
      </c>
      <c r="F101" s="73">
        <v>-1.1837793999999999</v>
      </c>
      <c r="G101" s="73">
        <v>-0.28353299999999998</v>
      </c>
      <c r="H101" s="73">
        <v>-0.50706770000000001</v>
      </c>
    </row>
    <row r="102" spans="1:8" x14ac:dyDescent="0.25">
      <c r="A102" s="32"/>
      <c r="B102" s="74" t="s">
        <v>115</v>
      </c>
      <c r="C102" s="73">
        <v>-48.916440000000001</v>
      </c>
      <c r="D102" s="73">
        <v>-38.158369999999998</v>
      </c>
      <c r="E102" s="73">
        <v>-37.011850000000003</v>
      </c>
      <c r="F102" s="73">
        <v>-31.840250000000001</v>
      </c>
      <c r="G102" s="73">
        <v>-28.537960000000002</v>
      </c>
      <c r="H102" s="73">
        <v>-6.61083</v>
      </c>
    </row>
    <row r="103" spans="1:8" x14ac:dyDescent="0.25">
      <c r="A103" s="32"/>
      <c r="B103" s="74" t="s">
        <v>110</v>
      </c>
      <c r="C103" s="73">
        <v>-2.79</v>
      </c>
      <c r="D103" s="73">
        <v>-14.34643</v>
      </c>
      <c r="E103" s="73">
        <v>0</v>
      </c>
      <c r="F103" s="73">
        <v>0</v>
      </c>
      <c r="G103" s="73">
        <v>0</v>
      </c>
      <c r="H103" s="73">
        <v>0</v>
      </c>
    </row>
    <row r="104" spans="1:8" x14ac:dyDescent="0.25">
      <c r="A104" s="32"/>
      <c r="B104" s="72" t="s">
        <v>106</v>
      </c>
      <c r="C104" s="41">
        <f t="shared" ref="C104:H104" si="10">+SUM(C98:C103)</f>
        <v>-135.7567837</v>
      </c>
      <c r="D104" s="41">
        <f t="shared" si="10"/>
        <v>-136.8339268</v>
      </c>
      <c r="E104" s="41">
        <f t="shared" si="10"/>
        <v>-118.44330690000001</v>
      </c>
      <c r="F104" s="41">
        <f t="shared" si="10"/>
        <v>-112.80364750000001</v>
      </c>
      <c r="G104" s="41">
        <f t="shared" si="10"/>
        <v>-120.25374680000002</v>
      </c>
      <c r="H104" s="41">
        <f t="shared" si="10"/>
        <v>-73.3471586</v>
      </c>
    </row>
    <row r="105" spans="1:8" x14ac:dyDescent="0.25">
      <c r="A105" s="32"/>
      <c r="B105" s="32"/>
      <c r="C105" s="73">
        <f t="shared" ref="C105:H105" si="11">+C104-C78</f>
        <v>0</v>
      </c>
      <c r="D105" s="73">
        <f t="shared" si="11"/>
        <v>0</v>
      </c>
      <c r="E105" s="73">
        <f t="shared" si="11"/>
        <v>0</v>
      </c>
      <c r="F105" s="73">
        <f t="shared" si="11"/>
        <v>0</v>
      </c>
      <c r="G105" s="73">
        <f t="shared" si="11"/>
        <v>0</v>
      </c>
      <c r="H105" s="73">
        <f t="shared" si="11"/>
        <v>0</v>
      </c>
    </row>
  </sheetData>
  <mergeCells count="5">
    <mergeCell ref="F1:G1"/>
    <mergeCell ref="A2:G2"/>
    <mergeCell ref="C4:G4"/>
    <mergeCell ref="C5:G5"/>
    <mergeCell ref="H42:H43"/>
  </mergeCells>
  <pageMargins left="0.5" right="0.5" top="0.5" bottom="0.5" header="0.5" footer="0.5"/>
  <pageSetup scale="59" fitToHeight="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5"/>
  <sheetViews>
    <sheetView topLeftCell="C61" workbookViewId="0">
      <selection activeCell="H78" sqref="H1:H1048576"/>
    </sheetView>
  </sheetViews>
  <sheetFormatPr defaultRowHeight="15" x14ac:dyDescent="0.25"/>
  <cols>
    <col min="1" max="1" width="7.140625" style="3" customWidth="1"/>
    <col min="2" max="2" width="48" style="3" customWidth="1"/>
    <col min="3" max="3" width="14" style="2" customWidth="1"/>
    <col min="4" max="5" width="14.28515625" style="3" customWidth="1"/>
    <col min="6" max="6" width="13.7109375" style="3" customWidth="1"/>
    <col min="7" max="7" width="12.85546875" style="3" customWidth="1"/>
    <col min="8" max="8" width="12.28515625" style="3" customWidth="1"/>
    <col min="9" max="16384" width="9.140625" style="2"/>
  </cols>
  <sheetData>
    <row r="1" spans="1:8" x14ac:dyDescent="0.25">
      <c r="A1" s="42"/>
      <c r="B1" s="42"/>
      <c r="C1" s="42"/>
      <c r="D1" s="42"/>
      <c r="E1" s="42"/>
      <c r="F1" s="101" t="s">
        <v>120</v>
      </c>
      <c r="G1" s="101"/>
    </row>
    <row r="2" spans="1:8" x14ac:dyDescent="0.25">
      <c r="A2" s="86" t="s">
        <v>0</v>
      </c>
      <c r="B2" s="86"/>
      <c r="C2" s="86"/>
      <c r="D2" s="86"/>
      <c r="E2" s="86"/>
      <c r="F2" s="86"/>
      <c r="G2" s="86"/>
    </row>
    <row r="3" spans="1:8" x14ac:dyDescent="0.25">
      <c r="A3" s="42"/>
      <c r="B3" s="42"/>
      <c r="C3" s="42"/>
      <c r="D3" s="42"/>
      <c r="E3" s="42"/>
      <c r="F3" s="42"/>
      <c r="G3" s="42"/>
    </row>
    <row r="4" spans="1:8" x14ac:dyDescent="0.25">
      <c r="A4" s="42"/>
      <c r="B4" s="43" t="s">
        <v>1</v>
      </c>
      <c r="C4" s="88" t="s">
        <v>2</v>
      </c>
      <c r="D4" s="88"/>
      <c r="E4" s="88"/>
      <c r="F4" s="88"/>
      <c r="G4" s="88"/>
    </row>
    <row r="5" spans="1:8" x14ac:dyDescent="0.25">
      <c r="A5" s="42"/>
      <c r="B5" s="43" t="s">
        <v>3</v>
      </c>
      <c r="C5" s="88" t="s">
        <v>146</v>
      </c>
      <c r="D5" s="88"/>
      <c r="E5" s="88"/>
      <c r="F5" s="88"/>
      <c r="G5" s="88"/>
    </row>
    <row r="7" spans="1:8" ht="15.75" thickBot="1" x14ac:dyDescent="0.3">
      <c r="A7" s="45"/>
      <c r="B7" s="46"/>
      <c r="C7" s="46"/>
      <c r="F7" s="3" t="s">
        <v>4</v>
      </c>
    </row>
    <row r="8" spans="1:8" ht="29.25" customHeight="1" x14ac:dyDescent="0.25">
      <c r="A8" s="47" t="s">
        <v>5</v>
      </c>
      <c r="B8" s="48" t="s">
        <v>6</v>
      </c>
      <c r="C8" s="49" t="s">
        <v>7</v>
      </c>
      <c r="D8" s="49" t="s">
        <v>8</v>
      </c>
      <c r="E8" s="49" t="s">
        <v>9</v>
      </c>
      <c r="F8" s="49" t="s">
        <v>10</v>
      </c>
      <c r="G8" s="49" t="s">
        <v>11</v>
      </c>
      <c r="H8" s="49" t="s">
        <v>12</v>
      </c>
    </row>
    <row r="9" spans="1:8" s="3" customFormat="1" ht="15.75" x14ac:dyDescent="0.25">
      <c r="A9" s="50">
        <v>1</v>
      </c>
      <c r="B9" s="51" t="s">
        <v>13</v>
      </c>
      <c r="C9" s="52">
        <v>2503.0998452999997</v>
      </c>
      <c r="D9" s="52">
        <v>2781.4835257999998</v>
      </c>
      <c r="E9" s="52">
        <v>2677.4355697999995</v>
      </c>
      <c r="F9" s="52">
        <v>2590.9899324999997</v>
      </c>
      <c r="G9" s="52">
        <v>2943.1970105</v>
      </c>
      <c r="H9" s="52">
        <v>3040.1151918999999</v>
      </c>
    </row>
    <row r="10" spans="1:8" s="3" customFormat="1" ht="15.75" x14ac:dyDescent="0.25">
      <c r="A10" s="50">
        <v>2</v>
      </c>
      <c r="B10" s="51" t="s">
        <v>14</v>
      </c>
      <c r="C10" s="52">
        <v>2881.8667158000003</v>
      </c>
      <c r="D10" s="52">
        <v>2910.7598729000001</v>
      </c>
      <c r="E10" s="52">
        <v>2894.3580297999997</v>
      </c>
      <c r="F10" s="52">
        <v>3970.7895920999999</v>
      </c>
      <c r="G10" s="52">
        <v>3978.1625544000008</v>
      </c>
      <c r="H10" s="52">
        <v>4166.7420581999995</v>
      </c>
    </row>
    <row r="11" spans="1:8" s="3" customFormat="1" ht="15.75" x14ac:dyDescent="0.25">
      <c r="A11" s="50">
        <v>3</v>
      </c>
      <c r="B11" s="51" t="s">
        <v>15</v>
      </c>
      <c r="C11" s="52">
        <v>136.34657000000001</v>
      </c>
      <c r="D11" s="52">
        <v>155.64895999999999</v>
      </c>
      <c r="E11" s="52">
        <v>174.86904000000001</v>
      </c>
      <c r="F11" s="52">
        <v>139.36455000000001</v>
      </c>
      <c r="G11" s="52">
        <v>163.16453000000001</v>
      </c>
      <c r="H11" s="52">
        <v>102.65279</v>
      </c>
    </row>
    <row r="12" spans="1:8" s="3" customFormat="1" ht="15.75" x14ac:dyDescent="0.25">
      <c r="A12" s="50">
        <v>4</v>
      </c>
      <c r="B12" s="51" t="s">
        <v>16</v>
      </c>
      <c r="C12" s="52">
        <v>1049.0982819999999</v>
      </c>
      <c r="D12" s="52">
        <v>1110.1270238</v>
      </c>
      <c r="E12" s="52">
        <v>1344.28944</v>
      </c>
      <c r="F12" s="52">
        <v>1455.0001427000002</v>
      </c>
      <c r="G12" s="52">
        <v>1506.8478629999997</v>
      </c>
      <c r="H12" s="52">
        <v>1800.6615301999998</v>
      </c>
    </row>
    <row r="13" spans="1:8" s="3" customFormat="1" ht="15.75" x14ac:dyDescent="0.25">
      <c r="A13" s="50">
        <v>5</v>
      </c>
      <c r="B13" s="51" t="s">
        <v>17</v>
      </c>
      <c r="C13" s="52">
        <v>243.57999000000001</v>
      </c>
      <c r="D13" s="53">
        <v>178.23294999999999</v>
      </c>
      <c r="E13" s="53">
        <v>189.24068</v>
      </c>
      <c r="F13" s="53">
        <v>852.16561999999999</v>
      </c>
      <c r="G13" s="53">
        <v>170.51286999999999</v>
      </c>
      <c r="H13" s="53">
        <v>140.63919000000001</v>
      </c>
    </row>
    <row r="14" spans="1:8" s="3" customFormat="1" ht="15.75" x14ac:dyDescent="0.25">
      <c r="A14" s="50">
        <v>6</v>
      </c>
      <c r="B14" s="51" t="s">
        <v>18</v>
      </c>
      <c r="C14" s="54"/>
      <c r="D14" s="54"/>
      <c r="E14" s="54"/>
      <c r="F14" s="54"/>
      <c r="G14" s="54"/>
      <c r="H14" s="54"/>
    </row>
    <row r="15" spans="1:8" s="3" customFormat="1" ht="15.75" x14ac:dyDescent="0.25">
      <c r="A15" s="55">
        <v>6.1</v>
      </c>
      <c r="B15" s="51" t="s">
        <v>19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</row>
    <row r="16" spans="1:8" s="3" customFormat="1" ht="15.75" x14ac:dyDescent="0.25">
      <c r="A16" s="55">
        <v>6.2</v>
      </c>
      <c r="B16" s="51" t="s">
        <v>20</v>
      </c>
      <c r="C16" s="52">
        <v>145.20075640000002</v>
      </c>
      <c r="D16" s="52">
        <v>206.82049000000001</v>
      </c>
      <c r="E16" s="52">
        <v>292.38817</v>
      </c>
      <c r="F16" s="52">
        <v>245.15125</v>
      </c>
      <c r="G16" s="52">
        <v>243.02424999999999</v>
      </c>
      <c r="H16" s="52">
        <v>237.08969999999999</v>
      </c>
    </row>
    <row r="17" spans="1:8" s="3" customFormat="1" ht="15.75" x14ac:dyDescent="0.25">
      <c r="A17" s="55">
        <v>6.3</v>
      </c>
      <c r="B17" s="51" t="s">
        <v>21</v>
      </c>
      <c r="C17" s="52">
        <v>304.50010380000003</v>
      </c>
      <c r="D17" s="52">
        <v>324.53927069999997</v>
      </c>
      <c r="E17" s="52">
        <v>367.31904780000002</v>
      </c>
      <c r="F17" s="52">
        <v>398.93389740000003</v>
      </c>
      <c r="G17" s="52">
        <v>372.34040949999996</v>
      </c>
      <c r="H17" s="52">
        <v>411.10543220000005</v>
      </c>
    </row>
    <row r="18" spans="1:8" s="3" customFormat="1" ht="15.75" x14ac:dyDescent="0.25">
      <c r="A18" s="55">
        <v>6.4</v>
      </c>
      <c r="B18" s="51" t="s">
        <v>22</v>
      </c>
      <c r="C18" s="52">
        <v>64.090749700000003</v>
      </c>
      <c r="D18" s="52">
        <v>46.896846799999999</v>
      </c>
      <c r="E18" s="52">
        <v>43.083577799999993</v>
      </c>
      <c r="F18" s="52">
        <v>73.0565</v>
      </c>
      <c r="G18" s="52">
        <v>70.040081400000005</v>
      </c>
      <c r="H18" s="52">
        <v>74.795442499999993</v>
      </c>
    </row>
    <row r="19" spans="1:8" s="3" customFormat="1" ht="15.75" x14ac:dyDescent="0.25">
      <c r="A19" s="55">
        <v>6.5</v>
      </c>
      <c r="B19" s="51" t="s">
        <v>23</v>
      </c>
      <c r="C19" s="52">
        <v>6.5173699999999997</v>
      </c>
      <c r="D19" s="52">
        <v>6.8942699999999997</v>
      </c>
      <c r="E19" s="52">
        <v>7.1189</v>
      </c>
      <c r="F19" s="52">
        <v>10.4526162</v>
      </c>
      <c r="G19" s="52">
        <v>9.4305299999999992</v>
      </c>
      <c r="H19" s="52">
        <v>4.9610338</v>
      </c>
    </row>
    <row r="20" spans="1:8" s="3" customFormat="1" ht="15.75" x14ac:dyDescent="0.25">
      <c r="A20" s="55">
        <v>6.6</v>
      </c>
      <c r="B20" s="51" t="s">
        <v>24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</row>
    <row r="21" spans="1:8" s="3" customFormat="1" ht="15.75" x14ac:dyDescent="0.25">
      <c r="A21" s="55">
        <v>6.7</v>
      </c>
      <c r="B21" s="51" t="s">
        <v>25</v>
      </c>
      <c r="C21" s="52">
        <v>0</v>
      </c>
      <c r="D21" s="52">
        <v>0</v>
      </c>
      <c r="E21" s="52">
        <v>0</v>
      </c>
      <c r="F21" s="52">
        <v>0</v>
      </c>
      <c r="G21" s="52">
        <v>0</v>
      </c>
      <c r="H21" s="52">
        <v>0</v>
      </c>
    </row>
    <row r="22" spans="1:8" s="3" customFormat="1" ht="15.75" x14ac:dyDescent="0.25">
      <c r="A22" s="55">
        <v>6.8</v>
      </c>
      <c r="B22" s="51" t="s">
        <v>26</v>
      </c>
      <c r="C22" s="52">
        <v>29.262319999999999</v>
      </c>
      <c r="D22" s="52">
        <v>25.424589999999998</v>
      </c>
      <c r="E22" s="52">
        <v>44.192421600000003</v>
      </c>
      <c r="F22" s="52">
        <v>44.410047999999996</v>
      </c>
      <c r="G22" s="52">
        <v>58.844394000000001</v>
      </c>
      <c r="H22" s="52">
        <v>55.697067799999992</v>
      </c>
    </row>
    <row r="23" spans="1:8" s="3" customFormat="1" ht="15.75" x14ac:dyDescent="0.25">
      <c r="A23" s="55">
        <v>6.9</v>
      </c>
      <c r="B23" s="51" t="s">
        <v>27</v>
      </c>
      <c r="C23" s="52">
        <v>17.600000000000001</v>
      </c>
      <c r="D23" s="52">
        <v>19.36</v>
      </c>
      <c r="E23" s="52">
        <v>19.36</v>
      </c>
      <c r="F23" s="52">
        <v>19.36</v>
      </c>
      <c r="G23" s="52">
        <v>19.36</v>
      </c>
      <c r="H23" s="52">
        <v>19.36</v>
      </c>
    </row>
    <row r="24" spans="1:8" s="3" customFormat="1" ht="15.75" x14ac:dyDescent="0.25">
      <c r="A24" s="55"/>
      <c r="B24" s="51" t="s">
        <v>28</v>
      </c>
      <c r="C24" s="56">
        <f t="shared" ref="C24:H24" si="0">+SUM(C15:C23)</f>
        <v>567.17129990000024</v>
      </c>
      <c r="D24" s="56">
        <f t="shared" si="0"/>
        <v>629.93546749999996</v>
      </c>
      <c r="E24" s="56">
        <f t="shared" si="0"/>
        <v>773.46211720000008</v>
      </c>
      <c r="F24" s="56">
        <f t="shared" si="0"/>
        <v>791.36431160000006</v>
      </c>
      <c r="G24" s="56">
        <f t="shared" si="0"/>
        <v>773.03966489999993</v>
      </c>
      <c r="H24" s="56">
        <f t="shared" si="0"/>
        <v>803.00867630000005</v>
      </c>
    </row>
    <row r="25" spans="1:8" s="3" customFormat="1" ht="15.75" x14ac:dyDescent="0.25">
      <c r="A25" s="55">
        <v>7</v>
      </c>
      <c r="B25" s="51" t="s">
        <v>29</v>
      </c>
      <c r="C25" s="54"/>
      <c r="D25" s="54"/>
      <c r="E25" s="54"/>
      <c r="F25" s="54"/>
      <c r="G25" s="54"/>
      <c r="H25" s="54"/>
    </row>
    <row r="26" spans="1:8" s="3" customFormat="1" ht="15.75" x14ac:dyDescent="0.25">
      <c r="A26" s="55" t="s">
        <v>30</v>
      </c>
      <c r="B26" s="51" t="s">
        <v>31</v>
      </c>
      <c r="C26" s="52">
        <v>5027.9491103</v>
      </c>
      <c r="D26" s="52">
        <v>5106.7990705000002</v>
      </c>
      <c r="E26" s="52">
        <v>5542.9406456000006</v>
      </c>
      <c r="F26" s="52">
        <v>5565.685157500001</v>
      </c>
      <c r="G26" s="52">
        <v>6085.1902468999997</v>
      </c>
      <c r="H26" s="52">
        <v>8348.1614639999989</v>
      </c>
    </row>
    <row r="27" spans="1:8" s="3" customFormat="1" ht="15.75" x14ac:dyDescent="0.25">
      <c r="A27" s="55" t="s">
        <v>32</v>
      </c>
      <c r="B27" s="51" t="s">
        <v>33</v>
      </c>
      <c r="C27" s="52">
        <v>2332.6277500000001</v>
      </c>
      <c r="D27" s="52">
        <v>3316.4741057000001</v>
      </c>
      <c r="E27" s="52">
        <v>2103.6027067</v>
      </c>
      <c r="F27" s="52">
        <v>2211.0382399999999</v>
      </c>
      <c r="G27" s="52">
        <v>1605.9802675999999</v>
      </c>
      <c r="H27" s="52">
        <v>1489.5824671</v>
      </c>
    </row>
    <row r="28" spans="1:8" s="3" customFormat="1" ht="15.75" x14ac:dyDescent="0.25">
      <c r="A28" s="55" t="s">
        <v>34</v>
      </c>
      <c r="B28" s="51" t="s">
        <v>35</v>
      </c>
      <c r="C28" s="52">
        <v>154.6056706</v>
      </c>
      <c r="D28" s="52">
        <v>67.991633399999998</v>
      </c>
      <c r="E28" s="52">
        <v>-29.5185864</v>
      </c>
      <c r="F28" s="52">
        <v>-20.161171400000001</v>
      </c>
      <c r="G28" s="52">
        <v>1066.8926618999999</v>
      </c>
      <c r="H28" s="52">
        <v>336.85612020000002</v>
      </c>
    </row>
    <row r="29" spans="1:8" s="3" customFormat="1" ht="15.75" x14ac:dyDescent="0.25">
      <c r="A29" s="55" t="s">
        <v>36</v>
      </c>
      <c r="B29" s="51" t="s">
        <v>37</v>
      </c>
      <c r="C29" s="52">
        <v>339.72182359999999</v>
      </c>
      <c r="D29" s="52">
        <v>385.61193880000002</v>
      </c>
      <c r="E29" s="52">
        <v>404.37458670000001</v>
      </c>
      <c r="F29" s="52">
        <v>442.87149110000001</v>
      </c>
      <c r="G29" s="52">
        <v>480.82471770000001</v>
      </c>
      <c r="H29" s="52">
        <v>555.79691030000004</v>
      </c>
    </row>
    <row r="30" spans="1:8" s="3" customFormat="1" ht="15.75" x14ac:dyDescent="0.25">
      <c r="A30" s="55" t="s">
        <v>38</v>
      </c>
      <c r="B30" s="51" t="s">
        <v>39</v>
      </c>
      <c r="C30" s="52">
        <v>820.22232020000001</v>
      </c>
      <c r="D30" s="52">
        <v>966.15257939999992</v>
      </c>
      <c r="E30" s="52">
        <v>534.16883310000003</v>
      </c>
      <c r="F30" s="52">
        <v>631.6814071</v>
      </c>
      <c r="G30" s="52">
        <v>989.36726769999996</v>
      </c>
      <c r="H30" s="52">
        <v>1209.5109272</v>
      </c>
    </row>
    <row r="31" spans="1:8" s="3" customFormat="1" ht="15.75" x14ac:dyDescent="0.25">
      <c r="A31" s="55"/>
      <c r="B31" s="51"/>
      <c r="C31" s="52"/>
      <c r="D31" s="52"/>
      <c r="E31" s="52"/>
      <c r="F31" s="52"/>
      <c r="G31" s="52"/>
      <c r="H31" s="52"/>
    </row>
    <row r="32" spans="1:8" s="3" customFormat="1" ht="15.75" x14ac:dyDescent="0.25">
      <c r="A32" s="55">
        <v>7.2</v>
      </c>
      <c r="B32" s="51" t="s">
        <v>40</v>
      </c>
      <c r="C32" s="52"/>
      <c r="D32" s="52"/>
      <c r="E32" s="52"/>
      <c r="F32" s="52"/>
      <c r="G32" s="52"/>
      <c r="H32" s="52"/>
    </row>
    <row r="33" spans="1:8" s="3" customFormat="1" ht="15.75" x14ac:dyDescent="0.25">
      <c r="A33" s="55" t="s">
        <v>41</v>
      </c>
      <c r="B33" s="51" t="s">
        <v>42</v>
      </c>
      <c r="C33" s="52">
        <v>4.7766700000000002</v>
      </c>
      <c r="D33" s="52">
        <v>2.1636299999999999</v>
      </c>
      <c r="E33" s="52">
        <v>3.1777299999999999</v>
      </c>
      <c r="F33" s="52">
        <v>6.0398699999999996</v>
      </c>
      <c r="G33" s="52">
        <v>0</v>
      </c>
      <c r="H33" s="52">
        <v>0</v>
      </c>
    </row>
    <row r="34" spans="1:8" s="3" customFormat="1" ht="15.75" x14ac:dyDescent="0.25">
      <c r="A34" s="55" t="s">
        <v>43</v>
      </c>
      <c r="B34" s="51" t="s">
        <v>44</v>
      </c>
      <c r="C34" s="52">
        <v>316.95992309999997</v>
      </c>
      <c r="D34" s="52">
        <v>210.41327910000001</v>
      </c>
      <c r="E34" s="52">
        <v>434.06861560000004</v>
      </c>
      <c r="F34" s="52">
        <v>577.78095240000005</v>
      </c>
      <c r="G34" s="52">
        <v>218.75630689999997</v>
      </c>
      <c r="H34" s="52">
        <v>481.33749550000005</v>
      </c>
    </row>
    <row r="35" spans="1:8" s="3" customFormat="1" ht="15.75" x14ac:dyDescent="0.25">
      <c r="A35" s="55" t="s">
        <v>45</v>
      </c>
      <c r="B35" s="51" t="s">
        <v>46</v>
      </c>
      <c r="C35" s="52">
        <v>28.806265</v>
      </c>
      <c r="D35" s="52">
        <v>86.624709999999993</v>
      </c>
      <c r="E35" s="52">
        <v>80.183261299999998</v>
      </c>
      <c r="F35" s="52">
        <v>87.101420500000003</v>
      </c>
      <c r="G35" s="52">
        <v>139.45090199999999</v>
      </c>
      <c r="H35" s="52">
        <v>103.4076172</v>
      </c>
    </row>
    <row r="36" spans="1:8" s="3" customFormat="1" ht="15.75" x14ac:dyDescent="0.25">
      <c r="A36" s="55" t="s">
        <v>47</v>
      </c>
      <c r="B36" s="51" t="s">
        <v>48</v>
      </c>
      <c r="C36" s="52">
        <v>101.14244699999999</v>
      </c>
      <c r="D36" s="52">
        <v>101.28994449999999</v>
      </c>
      <c r="E36" s="52">
        <v>89.393007400000002</v>
      </c>
      <c r="F36" s="52">
        <v>110.34602199999999</v>
      </c>
      <c r="G36" s="52">
        <v>115.33865</v>
      </c>
      <c r="H36" s="52">
        <v>140.27282</v>
      </c>
    </row>
    <row r="37" spans="1:8" s="3" customFormat="1" ht="15.75" x14ac:dyDescent="0.25">
      <c r="A37" s="55" t="s">
        <v>49</v>
      </c>
      <c r="B37" s="51" t="s">
        <v>50</v>
      </c>
      <c r="C37" s="52">
        <v>90.299892400000004</v>
      </c>
      <c r="D37" s="52">
        <v>83.539873700000001</v>
      </c>
      <c r="E37" s="52">
        <v>72.72937859999999</v>
      </c>
      <c r="F37" s="52">
        <v>90.860051999999996</v>
      </c>
      <c r="G37" s="52">
        <v>143.07134119999998</v>
      </c>
      <c r="H37" s="52">
        <v>152.3156525</v>
      </c>
    </row>
    <row r="38" spans="1:8" s="3" customFormat="1" ht="15.75" x14ac:dyDescent="0.25">
      <c r="A38" s="55"/>
      <c r="B38" s="51" t="s">
        <v>51</v>
      </c>
      <c r="C38" s="52">
        <f t="shared" ref="C38:H38" si="1">C33+C34+C35+C36+C37</f>
        <v>541.98519750000003</v>
      </c>
      <c r="D38" s="52">
        <f t="shared" si="1"/>
        <v>484.03143729999999</v>
      </c>
      <c r="E38" s="52">
        <f t="shared" si="1"/>
        <v>679.55199290000007</v>
      </c>
      <c r="F38" s="52">
        <f t="shared" si="1"/>
        <v>872.12831689999996</v>
      </c>
      <c r="G38" s="52">
        <f t="shared" si="1"/>
        <v>616.61720009999999</v>
      </c>
      <c r="H38" s="52">
        <f t="shared" si="1"/>
        <v>877.33358520000002</v>
      </c>
    </row>
    <row r="39" spans="1:8" s="3" customFormat="1" ht="15.75" x14ac:dyDescent="0.25">
      <c r="A39" s="55"/>
      <c r="B39" s="51"/>
      <c r="C39" s="57"/>
      <c r="D39" s="57"/>
      <c r="E39" s="57"/>
      <c r="F39" s="57"/>
      <c r="G39" s="57"/>
      <c r="H39" s="57"/>
    </row>
    <row r="40" spans="1:8" s="3" customFormat="1" ht="15.75" x14ac:dyDescent="0.25">
      <c r="A40" s="55">
        <v>7.3</v>
      </c>
      <c r="B40" s="51" t="s">
        <v>52</v>
      </c>
      <c r="C40" s="52">
        <v>195.79908699999999</v>
      </c>
      <c r="D40" s="52">
        <v>245.70464269999999</v>
      </c>
      <c r="E40" s="52">
        <v>60.732866100000003</v>
      </c>
      <c r="F40" s="52">
        <v>65.136143500000003</v>
      </c>
      <c r="G40" s="52">
        <v>3.7355000000000001E-3</v>
      </c>
      <c r="H40" s="52">
        <v>0.34943000000000002</v>
      </c>
    </row>
    <row r="41" spans="1:8" s="3" customFormat="1" ht="15.75" x14ac:dyDescent="0.25">
      <c r="A41" s="55">
        <v>7.4</v>
      </c>
      <c r="B41" s="51" t="s">
        <v>53</v>
      </c>
      <c r="C41" s="52">
        <v>0</v>
      </c>
      <c r="D41" s="52">
        <v>0</v>
      </c>
      <c r="E41" s="52">
        <v>38.7627965</v>
      </c>
      <c r="F41" s="52">
        <v>0</v>
      </c>
      <c r="G41" s="52">
        <v>0</v>
      </c>
      <c r="H41" s="52">
        <v>0</v>
      </c>
    </row>
    <row r="42" spans="1:8" s="3" customFormat="1" ht="15.75" x14ac:dyDescent="0.25">
      <c r="A42" s="55">
        <v>7.5</v>
      </c>
      <c r="B42" s="51" t="s">
        <v>54</v>
      </c>
      <c r="C42" s="52">
        <v>48.734862300000032</v>
      </c>
      <c r="D42" s="52">
        <v>51.423682100000008</v>
      </c>
      <c r="E42" s="52">
        <v>91.203657200000066</v>
      </c>
      <c r="F42" s="52">
        <v>59.617841799999951</v>
      </c>
      <c r="G42" s="52">
        <v>59.478539400000045</v>
      </c>
      <c r="H42" s="52">
        <v>1725.8026834999998</v>
      </c>
    </row>
    <row r="43" spans="1:8" s="3" customFormat="1" ht="15.75" x14ac:dyDescent="0.25">
      <c r="A43" s="55">
        <v>7.6</v>
      </c>
      <c r="B43" s="51" t="s">
        <v>55</v>
      </c>
      <c r="C43" s="52">
        <v>568.08552129999998</v>
      </c>
      <c r="D43" s="52">
        <v>198.77053099999998</v>
      </c>
      <c r="E43" s="52">
        <v>531.26930599999992</v>
      </c>
      <c r="F43" s="52">
        <v>621.38384280000002</v>
      </c>
      <c r="G43" s="52">
        <v>791.62843659999987</v>
      </c>
      <c r="H43" s="52"/>
    </row>
    <row r="44" spans="1:8" s="3" customFormat="1" ht="15.75" x14ac:dyDescent="0.25">
      <c r="A44" s="50"/>
      <c r="B44" s="51" t="s">
        <v>56</v>
      </c>
      <c r="C44" s="56">
        <f t="shared" ref="C44:H44" si="2">C26+C38+C40+C41+C42+C43+C27+C28+C29+C30</f>
        <v>10029.731342800002</v>
      </c>
      <c r="D44" s="56">
        <f t="shared" si="2"/>
        <v>10822.959620900001</v>
      </c>
      <c r="E44" s="56">
        <f t="shared" si="2"/>
        <v>9957.0888044000021</v>
      </c>
      <c r="F44" s="56">
        <f t="shared" si="2"/>
        <v>10449.381269300002</v>
      </c>
      <c r="G44" s="56">
        <f t="shared" si="2"/>
        <v>11695.983073399999</v>
      </c>
      <c r="H44" s="56">
        <f t="shared" si="2"/>
        <v>14543.393587499999</v>
      </c>
    </row>
    <row r="45" spans="1:8" s="3" customFormat="1" ht="15.75" x14ac:dyDescent="0.25">
      <c r="A45" s="50">
        <v>8</v>
      </c>
      <c r="B45" s="51" t="s">
        <v>57</v>
      </c>
      <c r="C45" s="52">
        <v>0</v>
      </c>
      <c r="D45" s="52">
        <v>0</v>
      </c>
      <c r="E45" s="52">
        <v>1.1013660000000001</v>
      </c>
      <c r="F45" s="52">
        <v>3.0791246000000001</v>
      </c>
      <c r="G45" s="52">
        <v>0</v>
      </c>
      <c r="H45" s="52">
        <v>0</v>
      </c>
    </row>
    <row r="46" spans="1:8" s="3" customFormat="1" ht="15.75" x14ac:dyDescent="0.25">
      <c r="A46" s="50">
        <v>9</v>
      </c>
      <c r="B46" s="51" t="s">
        <v>58</v>
      </c>
      <c r="C46" s="52">
        <v>0</v>
      </c>
      <c r="D46" s="52">
        <v>0</v>
      </c>
      <c r="E46" s="52">
        <v>22.481401699999999</v>
      </c>
      <c r="F46" s="52">
        <v>0.49920900000000001</v>
      </c>
      <c r="G46" s="52">
        <v>0</v>
      </c>
      <c r="H46" s="52">
        <v>15.260639599999999</v>
      </c>
    </row>
    <row r="47" spans="1:8" s="3" customFormat="1" ht="15.75" x14ac:dyDescent="0.25">
      <c r="A47" s="50">
        <v>10</v>
      </c>
      <c r="B47" s="51" t="s">
        <v>59</v>
      </c>
      <c r="C47" s="52">
        <v>0</v>
      </c>
      <c r="D47" s="52">
        <v>7.6013400000000004</v>
      </c>
      <c r="E47" s="52">
        <v>47.319312599999996</v>
      </c>
      <c r="F47" s="52">
        <v>0</v>
      </c>
      <c r="G47" s="52">
        <v>0</v>
      </c>
      <c r="H47" s="52">
        <v>0</v>
      </c>
    </row>
    <row r="48" spans="1:8" s="3" customFormat="1" ht="15.75" x14ac:dyDescent="0.25">
      <c r="A48" s="50">
        <v>11</v>
      </c>
      <c r="B48" s="51" t="s">
        <v>60</v>
      </c>
      <c r="C48" s="52">
        <v>1131.2475859000001</v>
      </c>
      <c r="D48" s="52">
        <v>1144.276188</v>
      </c>
      <c r="E48" s="52">
        <v>1215.6060828</v>
      </c>
      <c r="F48" s="52">
        <v>1251.0220629999999</v>
      </c>
      <c r="G48" s="52">
        <v>1280.3308881999999</v>
      </c>
      <c r="H48" s="52">
        <v>1207.2580558</v>
      </c>
    </row>
    <row r="49" spans="1:8" s="3" customFormat="1" ht="15.75" x14ac:dyDescent="0.25">
      <c r="A49" s="50">
        <v>12</v>
      </c>
      <c r="B49" s="51" t="s">
        <v>61</v>
      </c>
      <c r="C49" s="54"/>
      <c r="D49" s="58"/>
      <c r="E49" s="54"/>
      <c r="F49" s="54"/>
      <c r="G49" s="54"/>
      <c r="H49" s="54"/>
    </row>
    <row r="50" spans="1:8" ht="15.75" x14ac:dyDescent="0.25">
      <c r="A50" s="55">
        <v>12.1</v>
      </c>
      <c r="B50" s="51" t="s">
        <v>62</v>
      </c>
      <c r="C50" s="52">
        <v>3.117245</v>
      </c>
      <c r="D50" s="52">
        <v>2.2664499999999999</v>
      </c>
      <c r="E50" s="52">
        <v>2.9000400000000002</v>
      </c>
      <c r="F50" s="52">
        <v>2.6487699999999998</v>
      </c>
      <c r="G50" s="52">
        <v>1.76125</v>
      </c>
      <c r="H50" s="52">
        <v>25.102978999999998</v>
      </c>
    </row>
    <row r="51" spans="1:8" ht="15.75" x14ac:dyDescent="0.25">
      <c r="A51" s="55">
        <v>12.2</v>
      </c>
      <c r="B51" s="51" t="s">
        <v>63</v>
      </c>
      <c r="C51" s="52">
        <v>42.70722</v>
      </c>
      <c r="D51" s="52">
        <v>49.43683</v>
      </c>
      <c r="E51" s="52">
        <v>41.666359999999997</v>
      </c>
      <c r="F51" s="52">
        <v>24.670870000000001</v>
      </c>
      <c r="G51" s="52">
        <v>20.72223</v>
      </c>
      <c r="H51" s="52">
        <v>5.2837500000000004</v>
      </c>
    </row>
    <row r="52" spans="1:8" ht="15.75" x14ac:dyDescent="0.25">
      <c r="A52" s="55">
        <v>12.3</v>
      </c>
      <c r="B52" s="51" t="s">
        <v>64</v>
      </c>
      <c r="C52" s="52">
        <v>47.30294</v>
      </c>
      <c r="D52" s="52">
        <v>29.45524</v>
      </c>
      <c r="E52" s="52">
        <v>21.026879999999998</v>
      </c>
      <c r="F52" s="52">
        <v>22.362839999999998</v>
      </c>
      <c r="G52" s="52">
        <v>36.250635000000003</v>
      </c>
      <c r="H52" s="52">
        <v>39.030009999999997</v>
      </c>
    </row>
    <row r="53" spans="1:8" ht="15.75" x14ac:dyDescent="0.25">
      <c r="A53" s="55">
        <v>12.4</v>
      </c>
      <c r="B53" s="51" t="s">
        <v>65</v>
      </c>
      <c r="C53" s="52">
        <v>28.841225000000001</v>
      </c>
      <c r="D53" s="52">
        <v>34.082099100000001</v>
      </c>
      <c r="E53" s="52">
        <v>72.847499999999997</v>
      </c>
      <c r="F53" s="52">
        <v>88.018090000000001</v>
      </c>
      <c r="G53" s="52">
        <v>61.628621099999997</v>
      </c>
      <c r="H53" s="52">
        <v>16.589361699999998</v>
      </c>
    </row>
    <row r="54" spans="1:8" ht="15.75" x14ac:dyDescent="0.25">
      <c r="A54" s="55">
        <v>12.5</v>
      </c>
      <c r="B54" s="51" t="s">
        <v>66</v>
      </c>
      <c r="C54" s="52">
        <v>41.822023000000002</v>
      </c>
      <c r="D54" s="52">
        <v>54.848465499999996</v>
      </c>
      <c r="E54" s="52">
        <v>59.638022599999999</v>
      </c>
      <c r="F54" s="52">
        <v>52.364360499999997</v>
      </c>
      <c r="G54" s="52">
        <v>55.0962447</v>
      </c>
      <c r="H54" s="52">
        <v>69.280720000000002</v>
      </c>
    </row>
    <row r="55" spans="1:8" s="3" customFormat="1" ht="15.75" x14ac:dyDescent="0.25">
      <c r="A55" s="55">
        <v>12.6</v>
      </c>
      <c r="B55" s="51" t="s">
        <v>67</v>
      </c>
      <c r="C55" s="52">
        <v>19.994219999999999</v>
      </c>
      <c r="D55" s="52">
        <v>25.59158</v>
      </c>
      <c r="E55" s="52">
        <v>33.874200000000002</v>
      </c>
      <c r="F55" s="52">
        <v>10.620660000000001</v>
      </c>
      <c r="G55" s="52">
        <v>19.002590000000001</v>
      </c>
      <c r="H55" s="52">
        <v>23.02703</v>
      </c>
    </row>
    <row r="56" spans="1:8" s="3" customFormat="1" ht="15.75" x14ac:dyDescent="0.25">
      <c r="A56" s="55">
        <v>12.7</v>
      </c>
      <c r="B56" s="51" t="s">
        <v>68</v>
      </c>
      <c r="C56" s="52">
        <v>33.444676299999998</v>
      </c>
      <c r="D56" s="52">
        <v>64.331567899999996</v>
      </c>
      <c r="E56" s="52">
        <v>95.187517100000008</v>
      </c>
      <c r="F56" s="52">
        <v>185.27675859999999</v>
      </c>
      <c r="G56" s="52">
        <v>326.89356309999999</v>
      </c>
      <c r="H56" s="52">
        <v>274.96206749999999</v>
      </c>
    </row>
    <row r="57" spans="1:8" ht="15.75" x14ac:dyDescent="0.25">
      <c r="A57" s="55">
        <v>12.8</v>
      </c>
      <c r="B57" s="51" t="s">
        <v>69</v>
      </c>
      <c r="C57" s="52">
        <v>0</v>
      </c>
      <c r="D57" s="52">
        <v>-4.9843700000000002</v>
      </c>
      <c r="E57" s="52">
        <v>-12.077358700000001</v>
      </c>
      <c r="F57" s="52">
        <v>-39.661857300000001</v>
      </c>
      <c r="G57" s="52">
        <v>-19.327193399999999</v>
      </c>
      <c r="H57" s="52">
        <v>-46.738060999999995</v>
      </c>
    </row>
    <row r="58" spans="1:8" ht="15.75" x14ac:dyDescent="0.25">
      <c r="A58" s="55">
        <v>12.9</v>
      </c>
      <c r="B58" s="51" t="s">
        <v>70</v>
      </c>
      <c r="C58" s="52">
        <v>1.35669</v>
      </c>
      <c r="D58" s="52">
        <v>0.90556999999999999</v>
      </c>
      <c r="E58" s="52">
        <v>0.12776999999999999</v>
      </c>
      <c r="F58" s="52">
        <v>8.4000000000000005E-2</v>
      </c>
      <c r="G58" s="52">
        <v>0.461175</v>
      </c>
      <c r="H58" s="52">
        <v>0.23563999999999999</v>
      </c>
    </row>
    <row r="59" spans="1:8" ht="15.75" x14ac:dyDescent="0.25">
      <c r="A59" s="59">
        <v>12.1</v>
      </c>
      <c r="B59" s="51" t="s">
        <v>71</v>
      </c>
      <c r="C59" s="52">
        <v>19.08127</v>
      </c>
      <c r="D59" s="52">
        <v>51.298479999999998</v>
      </c>
      <c r="E59" s="52">
        <v>17.19425</v>
      </c>
      <c r="F59" s="52">
        <v>32.478119999999997</v>
      </c>
      <c r="G59" s="52">
        <v>13.062810000000001</v>
      </c>
      <c r="H59" s="52">
        <v>24.34685</v>
      </c>
    </row>
    <row r="60" spans="1:8" ht="15.75" x14ac:dyDescent="0.25">
      <c r="A60" s="59">
        <v>12.11</v>
      </c>
      <c r="B60" s="51" t="s">
        <v>72</v>
      </c>
      <c r="C60" s="52">
        <v>5.3858166000000018</v>
      </c>
      <c r="D60" s="52">
        <v>3.899519999999999</v>
      </c>
      <c r="E60" s="52">
        <v>11.89132</v>
      </c>
      <c r="F60" s="52">
        <v>14.206000000000003</v>
      </c>
      <c r="G60" s="52">
        <v>8.2795400000000008</v>
      </c>
      <c r="H60" s="52">
        <v>16.718020000000003</v>
      </c>
    </row>
    <row r="61" spans="1:8" ht="15.75" x14ac:dyDescent="0.25">
      <c r="A61" s="59">
        <v>12.12</v>
      </c>
      <c r="B61" s="51" t="s">
        <v>73</v>
      </c>
      <c r="C61" s="52">
        <v>20.459831900000001</v>
      </c>
      <c r="D61" s="52">
        <v>25.479255899999998</v>
      </c>
      <c r="E61" s="52">
        <v>30.842187500000001</v>
      </c>
      <c r="F61" s="52">
        <v>40.493441400000002</v>
      </c>
      <c r="G61" s="52">
        <v>38.221343699999998</v>
      </c>
      <c r="H61" s="52">
        <v>50.305265400000003</v>
      </c>
    </row>
    <row r="62" spans="1:8" ht="15.75" x14ac:dyDescent="0.25">
      <c r="A62" s="59">
        <v>12.13</v>
      </c>
      <c r="B62" s="51" t="s">
        <v>74</v>
      </c>
      <c r="C62" s="52">
        <v>26.272597000000001</v>
      </c>
      <c r="D62" s="52">
        <v>38.314124999999997</v>
      </c>
      <c r="E62" s="52">
        <v>23.0840663</v>
      </c>
      <c r="F62" s="52">
        <v>11.313278200000001</v>
      </c>
      <c r="G62" s="52">
        <v>24.489178200000001</v>
      </c>
      <c r="H62" s="52">
        <v>11.959126499999998</v>
      </c>
    </row>
    <row r="63" spans="1:8" ht="15.75" x14ac:dyDescent="0.25">
      <c r="A63" s="59">
        <v>12.14</v>
      </c>
      <c r="B63" s="51" t="s">
        <v>75</v>
      </c>
      <c r="C63" s="52">
        <v>179.35524490000003</v>
      </c>
      <c r="D63" s="52">
        <v>173.0194463</v>
      </c>
      <c r="E63" s="52">
        <v>216.76711450000002</v>
      </c>
      <c r="F63" s="52">
        <v>1319.5669303</v>
      </c>
      <c r="G63" s="52">
        <v>285.87180610000007</v>
      </c>
      <c r="H63" s="52">
        <v>554.00810000000013</v>
      </c>
    </row>
    <row r="64" spans="1:8" ht="15.75" x14ac:dyDescent="0.25">
      <c r="A64" s="59"/>
      <c r="B64" s="51" t="s">
        <v>76</v>
      </c>
      <c r="C64" s="52"/>
      <c r="D64" s="52"/>
      <c r="E64" s="52"/>
      <c r="F64" s="52"/>
      <c r="G64" s="52"/>
      <c r="H64" s="52"/>
    </row>
    <row r="65" spans="1:8" ht="15.75" x14ac:dyDescent="0.25">
      <c r="A65" s="59" t="s">
        <v>77</v>
      </c>
      <c r="B65" s="60" t="s">
        <v>78</v>
      </c>
      <c r="C65" s="52">
        <v>27.026949800000001</v>
      </c>
      <c r="D65" s="52">
        <v>33.619287299999996</v>
      </c>
      <c r="E65" s="52">
        <v>42.954169999999998</v>
      </c>
      <c r="F65" s="52">
        <v>41.269007999999999</v>
      </c>
      <c r="G65" s="52">
        <v>49.307020000000001</v>
      </c>
      <c r="H65" s="52">
        <v>69.264353299999996</v>
      </c>
    </row>
    <row r="66" spans="1:8" ht="15.75" x14ac:dyDescent="0.25">
      <c r="A66" s="59" t="s">
        <v>79</v>
      </c>
      <c r="B66" s="60" t="s">
        <v>80</v>
      </c>
      <c r="C66" s="52">
        <v>0</v>
      </c>
      <c r="D66" s="52">
        <v>0</v>
      </c>
      <c r="E66" s="52">
        <v>0</v>
      </c>
      <c r="F66" s="52">
        <v>0</v>
      </c>
      <c r="G66" s="52">
        <v>1</v>
      </c>
      <c r="H66" s="52">
        <v>1</v>
      </c>
    </row>
    <row r="67" spans="1:8" ht="15.75" x14ac:dyDescent="0.25">
      <c r="A67" s="59" t="s">
        <v>81</v>
      </c>
      <c r="B67" s="60" t="s">
        <v>82</v>
      </c>
      <c r="C67" s="52">
        <v>10.45973</v>
      </c>
      <c r="D67" s="52">
        <v>0</v>
      </c>
      <c r="E67" s="52">
        <v>6.3768099999999999</v>
      </c>
      <c r="F67" s="52">
        <v>37.41601</v>
      </c>
      <c r="G67" s="52">
        <v>22.452059999999999</v>
      </c>
      <c r="H67" s="52">
        <v>54.263969600000003</v>
      </c>
    </row>
    <row r="68" spans="1:8" ht="15.75" x14ac:dyDescent="0.25">
      <c r="A68" s="59" t="s">
        <v>83</v>
      </c>
      <c r="B68" s="60" t="s">
        <v>84</v>
      </c>
      <c r="C68" s="52">
        <v>9.6469910000000016</v>
      </c>
      <c r="D68" s="52">
        <v>9.7977731000000006</v>
      </c>
      <c r="E68" s="52">
        <v>8.8627644000000014</v>
      </c>
      <c r="F68" s="52">
        <v>5.7499206000000003</v>
      </c>
      <c r="G68" s="52">
        <v>4.5119897</v>
      </c>
      <c r="H68" s="52">
        <v>4.7553616000000005</v>
      </c>
    </row>
    <row r="69" spans="1:8" ht="15.75" x14ac:dyDescent="0.25">
      <c r="A69" s="59" t="s">
        <v>85</v>
      </c>
      <c r="B69" s="60" t="s">
        <v>86</v>
      </c>
      <c r="C69" s="52">
        <v>103.0134067</v>
      </c>
      <c r="D69" s="52">
        <v>100.13920379999999</v>
      </c>
      <c r="E69" s="52">
        <v>91.392759999999996</v>
      </c>
      <c r="F69" s="52">
        <v>98.217240699999991</v>
      </c>
      <c r="G69" s="52">
        <v>123.85791400000001</v>
      </c>
      <c r="H69" s="52">
        <v>142.27415059999998</v>
      </c>
    </row>
    <row r="70" spans="1:8" ht="15.75" x14ac:dyDescent="0.25">
      <c r="A70" s="59" t="s">
        <v>87</v>
      </c>
      <c r="B70" s="60" t="s">
        <v>88</v>
      </c>
      <c r="C70" s="52">
        <v>6.9977600000000004</v>
      </c>
      <c r="D70" s="52">
        <v>5.5768500000000003</v>
      </c>
      <c r="E70" s="52">
        <v>36.652149999999999</v>
      </c>
      <c r="F70" s="52">
        <v>34.682299999999998</v>
      </c>
      <c r="G70" s="52">
        <v>111.94659</v>
      </c>
      <c r="H70" s="52">
        <v>13.840870000000001</v>
      </c>
    </row>
    <row r="71" spans="1:8" ht="15.75" x14ac:dyDescent="0.25">
      <c r="A71" s="59" t="s">
        <v>89</v>
      </c>
      <c r="B71" s="60" t="s">
        <v>90</v>
      </c>
      <c r="C71" s="52">
        <v>0</v>
      </c>
      <c r="D71" s="52">
        <v>0</v>
      </c>
      <c r="E71" s="52">
        <v>0</v>
      </c>
      <c r="F71" s="52">
        <v>1117.9172888999999</v>
      </c>
      <c r="G71" s="52">
        <v>-5.4257017000000003</v>
      </c>
      <c r="H71" s="52">
        <v>57.216440499999997</v>
      </c>
    </row>
    <row r="72" spans="1:8" ht="15.75" x14ac:dyDescent="0.25">
      <c r="A72" s="59" t="s">
        <v>91</v>
      </c>
      <c r="B72" s="60" t="s">
        <v>92</v>
      </c>
      <c r="C72" s="52"/>
      <c r="D72" s="52"/>
      <c r="E72" s="52"/>
      <c r="F72" s="52">
        <v>0</v>
      </c>
      <c r="G72" s="52">
        <v>0</v>
      </c>
      <c r="H72" s="52"/>
    </row>
    <row r="73" spans="1:8" ht="15.75" x14ac:dyDescent="0.25">
      <c r="A73" s="59" t="s">
        <v>93</v>
      </c>
      <c r="B73" s="60" t="s">
        <v>94</v>
      </c>
      <c r="C73" s="52">
        <v>1.608376</v>
      </c>
      <c r="D73" s="52">
        <v>2.1491337000000001</v>
      </c>
      <c r="E73" s="52">
        <v>1.8575998999999999</v>
      </c>
      <c r="F73" s="52">
        <v>3.2945886</v>
      </c>
      <c r="G73" s="52">
        <v>20.134450600000001</v>
      </c>
      <c r="H73" s="52">
        <v>9.5522396000000001</v>
      </c>
    </row>
    <row r="74" spans="1:8" ht="15.75" x14ac:dyDescent="0.25">
      <c r="A74" s="59" t="s">
        <v>95</v>
      </c>
      <c r="B74" s="60" t="s">
        <v>96</v>
      </c>
      <c r="C74" s="52">
        <v>20.602031400000016</v>
      </c>
      <c r="D74" s="52">
        <v>21.737198400000011</v>
      </c>
      <c r="E74" s="52">
        <v>28.670860200000021</v>
      </c>
      <c r="F74" s="52">
        <v>-18.979426499999818</v>
      </c>
      <c r="G74" s="52">
        <v>-41.912516499999924</v>
      </c>
      <c r="H74" s="52">
        <v>201.84071480000017</v>
      </c>
    </row>
    <row r="75" spans="1:8" ht="15.75" x14ac:dyDescent="0.25">
      <c r="A75" s="59"/>
      <c r="B75" s="51"/>
      <c r="C75" s="52"/>
      <c r="D75" s="52"/>
      <c r="E75" s="52"/>
      <c r="F75" s="52"/>
      <c r="G75" s="52"/>
      <c r="H75" s="52"/>
    </row>
    <row r="76" spans="1:8" ht="15.75" x14ac:dyDescent="0.25">
      <c r="A76" s="50"/>
      <c r="B76" s="51" t="s">
        <v>97</v>
      </c>
      <c r="C76" s="56">
        <f t="shared" ref="C76:H76" si="3">SUM(C50:C63)</f>
        <v>469.14099970000007</v>
      </c>
      <c r="D76" s="56">
        <f t="shared" si="3"/>
        <v>547.94425969999998</v>
      </c>
      <c r="E76" s="56">
        <f t="shared" si="3"/>
        <v>614.96986930000014</v>
      </c>
      <c r="F76" s="56">
        <f t="shared" si="3"/>
        <v>1764.4422617</v>
      </c>
      <c r="G76" s="56">
        <f t="shared" si="3"/>
        <v>872.41379350000011</v>
      </c>
      <c r="H76" s="56">
        <f t="shared" si="3"/>
        <v>1064.1108591000002</v>
      </c>
    </row>
    <row r="77" spans="1:8" ht="15.75" x14ac:dyDescent="0.25">
      <c r="A77" s="50">
        <v>13</v>
      </c>
      <c r="B77" s="51" t="s">
        <v>98</v>
      </c>
      <c r="C77" s="56">
        <f>+C9+C10+C76+C44+C45+C46+C48+C47+C11+C12+C24+C13</f>
        <v>19011.282631400001</v>
      </c>
      <c r="D77" s="56">
        <f>+D9+D10+D76+D44+D45+D46+D48+D47+D11+D12+D24+D13</f>
        <v>20288.9692086</v>
      </c>
      <c r="E77" s="56">
        <f>E9+E10+E76+E44+E45+E46+E48+E47+E11+E12+E24+E13</f>
        <v>19912.221713600007</v>
      </c>
      <c r="F77" s="56">
        <f>F9+F10+F76+F44+F45+F46+F48+F47+F11+F12+F24+F13</f>
        <v>23268.098076500002</v>
      </c>
      <c r="G77" s="56">
        <f>+G9+G10+G76+G44+G45+G46+G48+G47+G11+G12+G24+G13</f>
        <v>23383.652247899998</v>
      </c>
      <c r="H77" s="56">
        <f>+H9+H10+H76+H44+H45+H46+H48+H47+H11+H12+H24+H13</f>
        <v>26883.842578600001</v>
      </c>
    </row>
    <row r="78" spans="1:8" ht="15.75" x14ac:dyDescent="0.25">
      <c r="A78" s="50">
        <v>14</v>
      </c>
      <c r="B78" s="51" t="s">
        <v>99</v>
      </c>
      <c r="C78" s="52">
        <v>-37.183084100000002</v>
      </c>
      <c r="D78" s="52">
        <v>-34.329810500000001</v>
      </c>
      <c r="E78" s="52">
        <v>-40.452465199999999</v>
      </c>
      <c r="F78" s="52">
        <v>-45.107091199999992</v>
      </c>
      <c r="G78" s="52">
        <v>-56.554357199999998</v>
      </c>
      <c r="H78" s="52">
        <v>-34.826315399999999</v>
      </c>
    </row>
    <row r="79" spans="1:8" ht="15.75" x14ac:dyDescent="0.25">
      <c r="A79" s="50">
        <v>15</v>
      </c>
      <c r="B79" s="51" t="s">
        <v>100</v>
      </c>
      <c r="C79" s="56">
        <f t="shared" ref="C79:H79" si="4">+C77+C78</f>
        <v>18974.0995473</v>
      </c>
      <c r="D79" s="56">
        <f t="shared" si="4"/>
        <v>20254.6393981</v>
      </c>
      <c r="E79" s="56">
        <f t="shared" si="4"/>
        <v>19871.769248400007</v>
      </c>
      <c r="F79" s="56">
        <f t="shared" si="4"/>
        <v>23222.990985300003</v>
      </c>
      <c r="G79" s="56">
        <f t="shared" si="4"/>
        <v>23327.097890699999</v>
      </c>
      <c r="H79" s="56">
        <f t="shared" si="4"/>
        <v>26849.016263199999</v>
      </c>
    </row>
    <row r="80" spans="1:8" ht="15.75" x14ac:dyDescent="0.25">
      <c r="A80" s="50">
        <v>16</v>
      </c>
      <c r="B80" s="61" t="s">
        <v>101</v>
      </c>
      <c r="C80" s="54">
        <v>0</v>
      </c>
      <c r="D80" s="54">
        <v>9</v>
      </c>
      <c r="E80" s="54"/>
      <c r="F80" s="54"/>
      <c r="G80" s="54"/>
      <c r="H80" s="54"/>
    </row>
    <row r="81" spans="1:8" ht="16.5" thickBot="1" x14ac:dyDescent="0.3">
      <c r="A81" s="62"/>
      <c r="B81" s="63" t="s">
        <v>102</v>
      </c>
      <c r="C81" s="64">
        <f t="shared" ref="C81:H81" si="5">+C79+C80</f>
        <v>18974.0995473</v>
      </c>
      <c r="D81" s="64">
        <f t="shared" si="5"/>
        <v>20263.6393981</v>
      </c>
      <c r="E81" s="64">
        <f t="shared" si="5"/>
        <v>19871.769248400007</v>
      </c>
      <c r="F81" s="64">
        <f t="shared" si="5"/>
        <v>23222.990985300003</v>
      </c>
      <c r="G81" s="64">
        <f t="shared" si="5"/>
        <v>23327.097890699999</v>
      </c>
      <c r="H81" s="64">
        <f t="shared" si="5"/>
        <v>26849.016263199999</v>
      </c>
    </row>
    <row r="82" spans="1:8" ht="15.75" x14ac:dyDescent="0.25">
      <c r="A82" s="65"/>
      <c r="B82" s="66"/>
      <c r="C82" s="67"/>
      <c r="D82" s="67"/>
      <c r="E82" s="67"/>
      <c r="F82" s="67"/>
      <c r="G82" s="67"/>
      <c r="H82" s="67"/>
    </row>
    <row r="83" spans="1:8" ht="15.75" thickBot="1" x14ac:dyDescent="0.3">
      <c r="A83" s="45"/>
      <c r="B83" s="46"/>
      <c r="C83" s="46"/>
      <c r="F83" s="3" t="s">
        <v>4</v>
      </c>
    </row>
    <row r="84" spans="1:8" x14ac:dyDescent="0.25">
      <c r="A84" s="47" t="s">
        <v>5</v>
      </c>
      <c r="B84" s="48" t="s">
        <v>6</v>
      </c>
      <c r="C84" s="49" t="s">
        <v>7</v>
      </c>
      <c r="D84" s="49" t="s">
        <v>8</v>
      </c>
      <c r="E84" s="49" t="s">
        <v>9</v>
      </c>
      <c r="F84" s="49" t="s">
        <v>10</v>
      </c>
      <c r="G84" s="49" t="s">
        <v>11</v>
      </c>
      <c r="H84" s="49" t="s">
        <v>12</v>
      </c>
    </row>
    <row r="85" spans="1:8" x14ac:dyDescent="0.25">
      <c r="A85" s="32">
        <v>1</v>
      </c>
      <c r="B85" s="68" t="s">
        <v>59</v>
      </c>
      <c r="C85" s="31"/>
      <c r="D85" s="32"/>
      <c r="E85" s="32"/>
      <c r="F85" s="32"/>
      <c r="G85" s="32"/>
      <c r="H85" s="32"/>
    </row>
    <row r="86" spans="1:8" x14ac:dyDescent="0.25">
      <c r="A86" s="32"/>
      <c r="B86" s="69" t="s">
        <v>103</v>
      </c>
      <c r="C86" s="70">
        <v>0</v>
      </c>
      <c r="D86" s="71">
        <v>0</v>
      </c>
      <c r="E86" s="71">
        <v>0</v>
      </c>
      <c r="F86" s="71">
        <v>0</v>
      </c>
      <c r="G86" s="71">
        <v>0</v>
      </c>
      <c r="H86" s="71">
        <v>0</v>
      </c>
    </row>
    <row r="87" spans="1:8" x14ac:dyDescent="0.25">
      <c r="A87" s="32"/>
      <c r="B87" s="32" t="s">
        <v>104</v>
      </c>
      <c r="C87" s="70">
        <v>0</v>
      </c>
      <c r="D87" s="70">
        <v>6.4777399999999998</v>
      </c>
      <c r="E87" s="70">
        <v>47.319312599999996</v>
      </c>
      <c r="F87" s="70">
        <v>0</v>
      </c>
      <c r="G87" s="70">
        <v>0</v>
      </c>
      <c r="H87" s="70">
        <v>0</v>
      </c>
    </row>
    <row r="88" spans="1:8" x14ac:dyDescent="0.25">
      <c r="A88" s="32"/>
      <c r="B88" s="32" t="s">
        <v>105</v>
      </c>
      <c r="C88" s="70">
        <v>0</v>
      </c>
      <c r="D88" s="70">
        <v>1.1236000000000006</v>
      </c>
      <c r="E88" s="70">
        <v>0</v>
      </c>
      <c r="F88" s="70">
        <v>0</v>
      </c>
      <c r="G88" s="70">
        <v>0</v>
      </c>
      <c r="H88" s="70">
        <v>0</v>
      </c>
    </row>
    <row r="89" spans="1:8" x14ac:dyDescent="0.25">
      <c r="A89" s="32"/>
      <c r="B89" s="72" t="s">
        <v>106</v>
      </c>
      <c r="C89" s="37">
        <f t="shared" ref="C89:H89" si="6">+SUM(C86:C88)</f>
        <v>0</v>
      </c>
      <c r="D89" s="37">
        <f t="shared" si="6"/>
        <v>7.6013400000000004</v>
      </c>
      <c r="E89" s="37">
        <f t="shared" si="6"/>
        <v>47.319312599999996</v>
      </c>
      <c r="F89" s="37">
        <f t="shared" si="6"/>
        <v>0</v>
      </c>
      <c r="G89" s="37">
        <f t="shared" si="6"/>
        <v>0</v>
      </c>
      <c r="H89" s="37">
        <f t="shared" si="6"/>
        <v>0</v>
      </c>
    </row>
    <row r="90" spans="1:8" x14ac:dyDescent="0.25">
      <c r="A90" s="32"/>
      <c r="B90" s="32"/>
      <c r="C90" s="38">
        <f t="shared" ref="C90:H90" si="7">+C89-C47</f>
        <v>0</v>
      </c>
      <c r="D90" s="38">
        <f t="shared" si="7"/>
        <v>0</v>
      </c>
      <c r="E90" s="38">
        <f t="shared" si="7"/>
        <v>0</v>
      </c>
      <c r="F90" s="38">
        <f t="shared" si="7"/>
        <v>0</v>
      </c>
      <c r="G90" s="38">
        <f t="shared" si="7"/>
        <v>0</v>
      </c>
      <c r="H90" s="38">
        <f t="shared" si="7"/>
        <v>0</v>
      </c>
    </row>
    <row r="91" spans="1:8" x14ac:dyDescent="0.25">
      <c r="A91" s="32">
        <v>2</v>
      </c>
      <c r="B91" s="72" t="s">
        <v>107</v>
      </c>
      <c r="C91" s="31"/>
      <c r="D91" s="32"/>
      <c r="E91" s="32"/>
      <c r="F91" s="32"/>
      <c r="G91" s="32"/>
      <c r="H91" s="32"/>
    </row>
    <row r="92" spans="1:8" x14ac:dyDescent="0.25">
      <c r="A92" s="32"/>
      <c r="B92" s="32" t="s">
        <v>108</v>
      </c>
      <c r="C92" s="70">
        <v>145.20075640000002</v>
      </c>
      <c r="D92" s="70">
        <v>206.82049000000001</v>
      </c>
      <c r="E92" s="70">
        <v>292.38817</v>
      </c>
      <c r="F92" s="70">
        <v>245.15125</v>
      </c>
      <c r="G92" s="70">
        <v>243.02424999999999</v>
      </c>
      <c r="H92" s="70">
        <v>237.08969999999999</v>
      </c>
    </row>
    <row r="93" spans="1:8" x14ac:dyDescent="0.25">
      <c r="A93" s="32"/>
      <c r="B93" s="32" t="s">
        <v>109</v>
      </c>
      <c r="C93" s="70">
        <v>0</v>
      </c>
      <c r="D93" s="70">
        <v>0</v>
      </c>
      <c r="E93" s="70">
        <v>0</v>
      </c>
      <c r="F93" s="70">
        <v>0</v>
      </c>
      <c r="G93" s="70">
        <v>0</v>
      </c>
      <c r="H93" s="70">
        <v>0</v>
      </c>
    </row>
    <row r="94" spans="1:8" x14ac:dyDescent="0.25">
      <c r="A94" s="32"/>
      <c r="B94" s="32" t="s">
        <v>110</v>
      </c>
      <c r="C94" s="70">
        <v>0</v>
      </c>
      <c r="D94" s="70">
        <v>0</v>
      </c>
      <c r="E94" s="70">
        <v>0</v>
      </c>
      <c r="F94" s="70">
        <v>0</v>
      </c>
      <c r="G94" s="70">
        <v>0</v>
      </c>
      <c r="H94" s="70">
        <v>0</v>
      </c>
    </row>
    <row r="95" spans="1:8" x14ac:dyDescent="0.25">
      <c r="A95" s="32"/>
      <c r="B95" s="72" t="s">
        <v>106</v>
      </c>
      <c r="C95" s="37">
        <f t="shared" ref="C95:H95" si="8">SUM(C92:C94)</f>
        <v>145.20075640000002</v>
      </c>
      <c r="D95" s="37">
        <f t="shared" si="8"/>
        <v>206.82049000000001</v>
      </c>
      <c r="E95" s="37">
        <f t="shared" si="8"/>
        <v>292.38817</v>
      </c>
      <c r="F95" s="37">
        <f t="shared" si="8"/>
        <v>245.15125</v>
      </c>
      <c r="G95" s="37">
        <f t="shared" si="8"/>
        <v>243.02424999999999</v>
      </c>
      <c r="H95" s="37">
        <f t="shared" si="8"/>
        <v>237.08969999999999</v>
      </c>
    </row>
    <row r="96" spans="1:8" x14ac:dyDescent="0.25">
      <c r="A96" s="32"/>
      <c r="B96" s="32"/>
      <c r="C96" s="70">
        <f t="shared" ref="C96:H96" si="9">+C95-C16</f>
        <v>0</v>
      </c>
      <c r="D96" s="70">
        <f t="shared" si="9"/>
        <v>0</v>
      </c>
      <c r="E96" s="70">
        <f t="shared" si="9"/>
        <v>0</v>
      </c>
      <c r="F96" s="70">
        <f t="shared" si="9"/>
        <v>0</v>
      </c>
      <c r="G96" s="70">
        <f t="shared" si="9"/>
        <v>0</v>
      </c>
      <c r="H96" s="70">
        <f t="shared" si="9"/>
        <v>0</v>
      </c>
    </row>
    <row r="97" spans="1:8" x14ac:dyDescent="0.25">
      <c r="A97" s="32">
        <v>3</v>
      </c>
      <c r="B97" s="72" t="s">
        <v>99</v>
      </c>
      <c r="C97" s="31"/>
      <c r="D97" s="32"/>
      <c r="E97" s="32"/>
      <c r="F97" s="32"/>
      <c r="G97" s="32"/>
      <c r="H97" s="32"/>
    </row>
    <row r="98" spans="1:8" x14ac:dyDescent="0.25">
      <c r="A98" s="32"/>
      <c r="B98" s="32" t="s">
        <v>111</v>
      </c>
      <c r="C98" s="73">
        <v>-28.623154100000001</v>
      </c>
      <c r="D98" s="73">
        <v>-26.8249605</v>
      </c>
      <c r="E98" s="73">
        <v>-29.753435199999998</v>
      </c>
      <c r="F98" s="73">
        <v>-31.694201199999995</v>
      </c>
      <c r="G98" s="73">
        <v>-39.538592199999997</v>
      </c>
      <c r="H98" s="73">
        <v>-25.686495400000002</v>
      </c>
    </row>
    <row r="99" spans="1:8" x14ac:dyDescent="0.25">
      <c r="A99" s="32"/>
      <c r="B99" s="32" t="s">
        <v>112</v>
      </c>
      <c r="C99" s="73">
        <v>0</v>
      </c>
      <c r="D99" s="73">
        <v>0</v>
      </c>
      <c r="E99" s="73">
        <v>0</v>
      </c>
      <c r="F99" s="73">
        <v>0</v>
      </c>
      <c r="G99" s="73">
        <v>0</v>
      </c>
      <c r="H99" s="73">
        <v>0</v>
      </c>
    </row>
    <row r="100" spans="1:8" x14ac:dyDescent="0.25">
      <c r="A100" s="32"/>
      <c r="B100" s="32" t="s">
        <v>113</v>
      </c>
      <c r="C100" s="73">
        <v>0</v>
      </c>
      <c r="D100" s="73">
        <v>0</v>
      </c>
      <c r="E100" s="73">
        <v>0</v>
      </c>
      <c r="F100" s="73">
        <v>0</v>
      </c>
      <c r="G100" s="73">
        <v>0</v>
      </c>
      <c r="H100" s="73">
        <v>0</v>
      </c>
    </row>
    <row r="101" spans="1:8" x14ac:dyDescent="0.25">
      <c r="A101" s="32"/>
      <c r="B101" s="32" t="s">
        <v>114</v>
      </c>
      <c r="C101" s="73">
        <v>-0.18221000000000001</v>
      </c>
      <c r="D101" s="73">
        <v>-0.46844000000000002</v>
      </c>
      <c r="E101" s="73">
        <v>-1.6887799999999999</v>
      </c>
      <c r="F101" s="73">
        <v>-0.94918999999999998</v>
      </c>
      <c r="G101" s="73">
        <v>-0.42875000000000002</v>
      </c>
      <c r="H101" s="73">
        <v>-0.19247</v>
      </c>
    </row>
    <row r="102" spans="1:8" x14ac:dyDescent="0.25">
      <c r="A102" s="32"/>
      <c r="B102" s="74" t="s">
        <v>115</v>
      </c>
      <c r="C102" s="73">
        <v>-8.3777200000000001</v>
      </c>
      <c r="D102" s="73">
        <v>-7.0364100000000001</v>
      </c>
      <c r="E102" s="73">
        <v>-9.0102499999999992</v>
      </c>
      <c r="F102" s="73">
        <v>-12.463699999999999</v>
      </c>
      <c r="G102" s="73">
        <v>-16.587015000000001</v>
      </c>
      <c r="H102" s="73">
        <v>-8.9473500000000001</v>
      </c>
    </row>
    <row r="103" spans="1:8" x14ac:dyDescent="0.25">
      <c r="A103" s="32"/>
      <c r="B103" s="74" t="s">
        <v>110</v>
      </c>
      <c r="C103" s="73">
        <v>0</v>
      </c>
      <c r="D103" s="73">
        <v>0</v>
      </c>
      <c r="E103" s="73">
        <v>0</v>
      </c>
      <c r="F103" s="73">
        <v>0</v>
      </c>
      <c r="G103" s="73">
        <v>0</v>
      </c>
      <c r="H103" s="73">
        <v>0</v>
      </c>
    </row>
    <row r="104" spans="1:8" x14ac:dyDescent="0.25">
      <c r="A104" s="32"/>
      <c r="B104" s="72" t="s">
        <v>106</v>
      </c>
      <c r="C104" s="41">
        <f t="shared" ref="C104:H104" si="10">+SUM(C98:C103)</f>
        <v>-37.183084100000002</v>
      </c>
      <c r="D104" s="41">
        <f t="shared" si="10"/>
        <v>-34.329810500000001</v>
      </c>
      <c r="E104" s="41">
        <f t="shared" si="10"/>
        <v>-40.452465199999999</v>
      </c>
      <c r="F104" s="41">
        <f t="shared" si="10"/>
        <v>-45.107091199999999</v>
      </c>
      <c r="G104" s="41">
        <f t="shared" si="10"/>
        <v>-56.554357199999998</v>
      </c>
      <c r="H104" s="41">
        <f t="shared" si="10"/>
        <v>-34.826315399999999</v>
      </c>
    </row>
    <row r="105" spans="1:8" x14ac:dyDescent="0.25">
      <c r="A105" s="32"/>
      <c r="B105" s="32"/>
      <c r="C105" s="73">
        <f t="shared" ref="C105:H105" si="11">+C104-C78</f>
        <v>0</v>
      </c>
      <c r="D105" s="73">
        <f t="shared" si="11"/>
        <v>0</v>
      </c>
      <c r="E105" s="73">
        <f t="shared" si="11"/>
        <v>0</v>
      </c>
      <c r="F105" s="73">
        <f t="shared" si="11"/>
        <v>0</v>
      </c>
      <c r="G105" s="73">
        <f t="shared" si="11"/>
        <v>0</v>
      </c>
      <c r="H105" s="73">
        <f t="shared" si="11"/>
        <v>0</v>
      </c>
    </row>
  </sheetData>
  <mergeCells count="4">
    <mergeCell ref="F1:G1"/>
    <mergeCell ref="A2:G2"/>
    <mergeCell ref="C4:G4"/>
    <mergeCell ref="C5:G5"/>
  </mergeCells>
  <pageMargins left="0.5" right="0.5" top="0.5" bottom="0.5" header="0.5" footer="0.5"/>
  <pageSetup scale="59" fitToHeight="2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5"/>
  <sheetViews>
    <sheetView topLeftCell="C56" workbookViewId="0">
      <selection activeCell="H78" sqref="H78:H81"/>
    </sheetView>
  </sheetViews>
  <sheetFormatPr defaultColWidth="9.140625" defaultRowHeight="15" x14ac:dyDescent="0.25"/>
  <cols>
    <col min="1" max="1" width="7.140625" style="3" customWidth="1"/>
    <col min="2" max="2" width="48" style="3" customWidth="1"/>
    <col min="3" max="3" width="14" style="2" customWidth="1"/>
    <col min="4" max="5" width="14.28515625" style="3" customWidth="1"/>
    <col min="6" max="6" width="13.7109375" style="3" customWidth="1"/>
    <col min="7" max="7" width="12.85546875" style="3" customWidth="1"/>
    <col min="8" max="8" width="12.28515625" style="3" customWidth="1"/>
    <col min="9" max="9" width="5" style="2" bestFit="1" customWidth="1"/>
    <col min="10" max="10" width="13.7109375" style="2" bestFit="1" customWidth="1"/>
    <col min="11" max="16384" width="9.140625" style="2"/>
  </cols>
  <sheetData>
    <row r="1" spans="1:10" x14ac:dyDescent="0.25">
      <c r="B1" s="42"/>
      <c r="C1" s="42"/>
      <c r="D1" s="42"/>
      <c r="E1" s="42"/>
      <c r="F1" s="42"/>
      <c r="G1" s="86" t="s">
        <v>116</v>
      </c>
      <c r="H1" s="86"/>
    </row>
    <row r="2" spans="1:10" x14ac:dyDescent="0.25">
      <c r="B2" s="86" t="s">
        <v>0</v>
      </c>
      <c r="C2" s="86"/>
      <c r="D2" s="86"/>
      <c r="E2" s="86"/>
      <c r="F2" s="86"/>
      <c r="G2" s="86"/>
      <c r="H2" s="86"/>
    </row>
    <row r="3" spans="1:10" x14ac:dyDescent="0.25">
      <c r="B3" s="42"/>
      <c r="C3" s="42"/>
      <c r="D3" s="42"/>
      <c r="E3" s="42"/>
      <c r="F3" s="42"/>
      <c r="G3" s="42"/>
      <c r="H3" s="42"/>
    </row>
    <row r="4" spans="1:10" x14ac:dyDescent="0.25">
      <c r="B4" s="42"/>
      <c r="C4" s="43" t="s">
        <v>1</v>
      </c>
      <c r="D4" s="88" t="s">
        <v>2</v>
      </c>
      <c r="E4" s="88"/>
      <c r="F4" s="88"/>
      <c r="G4" s="88"/>
      <c r="H4" s="88"/>
    </row>
    <row r="5" spans="1:10" x14ac:dyDescent="0.25">
      <c r="B5" s="42"/>
      <c r="C5" s="43" t="s">
        <v>3</v>
      </c>
      <c r="D5" s="88" t="s">
        <v>117</v>
      </c>
      <c r="E5" s="88"/>
      <c r="F5" s="88"/>
      <c r="G5" s="88"/>
      <c r="H5" s="88"/>
    </row>
    <row r="7" spans="1:10" ht="15.75" thickBot="1" x14ac:dyDescent="0.3">
      <c r="A7" s="45"/>
      <c r="B7" s="46"/>
      <c r="C7" s="46"/>
      <c r="F7" s="3" t="s">
        <v>4</v>
      </c>
    </row>
    <row r="8" spans="1:10" ht="29.25" customHeight="1" x14ac:dyDescent="0.25">
      <c r="A8" s="47" t="s">
        <v>5</v>
      </c>
      <c r="B8" s="48" t="s">
        <v>6</v>
      </c>
      <c r="C8" s="49" t="s">
        <v>7</v>
      </c>
      <c r="D8" s="49" t="s">
        <v>8</v>
      </c>
      <c r="E8" s="49" t="s">
        <v>9</v>
      </c>
      <c r="F8" s="49" t="s">
        <v>10</v>
      </c>
      <c r="G8" s="49" t="s">
        <v>11</v>
      </c>
      <c r="H8" s="49" t="s">
        <v>12</v>
      </c>
    </row>
    <row r="9" spans="1:10" s="3" customFormat="1" ht="15.75" x14ac:dyDescent="0.25">
      <c r="A9" s="50">
        <v>1</v>
      </c>
      <c r="B9" s="51" t="s">
        <v>13</v>
      </c>
      <c r="C9" s="52">
        <v>7457.1866951000002</v>
      </c>
      <c r="D9" s="52">
        <v>7697.5819800999989</v>
      </c>
      <c r="E9" s="52">
        <v>7513.523310300001</v>
      </c>
      <c r="F9" s="52">
        <v>7058.3421267000003</v>
      </c>
      <c r="G9" s="52">
        <v>8116.0330542999991</v>
      </c>
      <c r="H9" s="52">
        <v>7367.2169778999996</v>
      </c>
    </row>
    <row r="10" spans="1:10" s="3" customFormat="1" ht="15.75" x14ac:dyDescent="0.25">
      <c r="A10" s="50">
        <v>2</v>
      </c>
      <c r="B10" s="51" t="s">
        <v>14</v>
      </c>
      <c r="C10" s="52">
        <v>5873.2186286000006</v>
      </c>
      <c r="D10" s="52">
        <v>6983.9222024000001</v>
      </c>
      <c r="E10" s="52">
        <v>6960.3051945000007</v>
      </c>
      <c r="F10" s="52">
        <v>8101.1823877999996</v>
      </c>
      <c r="G10" s="52">
        <v>8545.9462093999991</v>
      </c>
      <c r="H10" s="52">
        <v>9496.3296757999997</v>
      </c>
      <c r="J10" s="4"/>
    </row>
    <row r="11" spans="1:10" s="3" customFormat="1" ht="15.75" x14ac:dyDescent="0.25">
      <c r="A11" s="50">
        <v>3</v>
      </c>
      <c r="B11" s="51" t="s">
        <v>15</v>
      </c>
      <c r="C11" s="52">
        <v>590.00334999999995</v>
      </c>
      <c r="D11" s="52">
        <v>644.30091619999996</v>
      </c>
      <c r="E11" s="52">
        <v>677.44302000000005</v>
      </c>
      <c r="F11" s="52">
        <v>585.95163000000002</v>
      </c>
      <c r="G11" s="52">
        <v>555.21046000000001</v>
      </c>
      <c r="H11" s="52">
        <v>532.48424999999997</v>
      </c>
    </row>
    <row r="12" spans="1:10" s="3" customFormat="1" ht="15.75" x14ac:dyDescent="0.25">
      <c r="A12" s="50">
        <v>4</v>
      </c>
      <c r="B12" s="51" t="s">
        <v>16</v>
      </c>
      <c r="C12" s="52">
        <v>1685.6162669999999</v>
      </c>
      <c r="D12" s="52">
        <v>1842.6617173</v>
      </c>
      <c r="E12" s="52">
        <v>2300.1979299999998</v>
      </c>
      <c r="F12" s="52">
        <v>2176.8866800000001</v>
      </c>
      <c r="G12" s="52">
        <v>2558.7294969</v>
      </c>
      <c r="H12" s="52">
        <v>3230.5661091000002</v>
      </c>
    </row>
    <row r="13" spans="1:10" s="3" customFormat="1" ht="15.75" x14ac:dyDescent="0.25">
      <c r="A13" s="50">
        <v>5</v>
      </c>
      <c r="B13" s="51" t="s">
        <v>17</v>
      </c>
      <c r="C13" s="52">
        <v>770.64095999999995</v>
      </c>
      <c r="D13" s="53">
        <v>789.64308000000005</v>
      </c>
      <c r="E13" s="53">
        <v>847.70507999999995</v>
      </c>
      <c r="F13" s="53">
        <v>847.70501000000002</v>
      </c>
      <c r="G13" s="53">
        <v>847.70507999999995</v>
      </c>
      <c r="H13" s="53">
        <v>847.70507999999995</v>
      </c>
    </row>
    <row r="14" spans="1:10" s="3" customFormat="1" ht="15.75" x14ac:dyDescent="0.25">
      <c r="A14" s="50">
        <v>6</v>
      </c>
      <c r="B14" s="51" t="s">
        <v>18</v>
      </c>
      <c r="C14" s="54"/>
      <c r="D14" s="54"/>
      <c r="E14" s="54"/>
      <c r="F14" s="54"/>
      <c r="G14" s="54"/>
      <c r="H14" s="54"/>
    </row>
    <row r="15" spans="1:10" s="3" customFormat="1" ht="15.75" x14ac:dyDescent="0.25">
      <c r="A15" s="55">
        <v>6.1</v>
      </c>
      <c r="B15" s="51" t="s">
        <v>19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</row>
    <row r="16" spans="1:10" s="3" customFormat="1" ht="15.75" x14ac:dyDescent="0.25">
      <c r="A16" s="55">
        <v>6.2</v>
      </c>
      <c r="B16" s="51" t="s">
        <v>20</v>
      </c>
      <c r="C16" s="52">
        <v>345.58485680000001</v>
      </c>
      <c r="D16" s="52">
        <v>361.88571000000002</v>
      </c>
      <c r="E16" s="52">
        <v>326.91806000000003</v>
      </c>
      <c r="F16" s="52">
        <v>347.4997113</v>
      </c>
      <c r="G16" s="52">
        <v>439.96246000000002</v>
      </c>
      <c r="H16" s="52">
        <v>347.10649999999998</v>
      </c>
    </row>
    <row r="17" spans="1:10" s="3" customFormat="1" ht="15.75" x14ac:dyDescent="0.25">
      <c r="A17" s="55">
        <v>6.3</v>
      </c>
      <c r="B17" s="51" t="s">
        <v>21</v>
      </c>
      <c r="C17" s="52">
        <v>693.51671179999994</v>
      </c>
      <c r="D17" s="52">
        <v>700.73511940000003</v>
      </c>
      <c r="E17" s="52">
        <v>693.33064229999991</v>
      </c>
      <c r="F17" s="52">
        <v>607.48159199999998</v>
      </c>
      <c r="G17" s="52">
        <v>582.76468179999995</v>
      </c>
      <c r="H17" s="52">
        <v>542.14815920000001</v>
      </c>
    </row>
    <row r="18" spans="1:10" s="3" customFormat="1" ht="15.75" x14ac:dyDescent="0.25">
      <c r="A18" s="55">
        <v>6.4</v>
      </c>
      <c r="B18" s="51" t="s">
        <v>22</v>
      </c>
      <c r="C18" s="52">
        <v>116.94373709999999</v>
      </c>
      <c r="D18" s="52">
        <v>104.9286044</v>
      </c>
      <c r="E18" s="52">
        <v>89.449370400000006</v>
      </c>
      <c r="F18" s="52">
        <v>121.77702680000002</v>
      </c>
      <c r="G18" s="52">
        <v>128.23850010000001</v>
      </c>
      <c r="H18" s="52">
        <v>120.0576203</v>
      </c>
    </row>
    <row r="19" spans="1:10" s="3" customFormat="1" ht="15.75" x14ac:dyDescent="0.25">
      <c r="A19" s="55">
        <v>6.5</v>
      </c>
      <c r="B19" s="51" t="s">
        <v>23</v>
      </c>
      <c r="C19" s="52">
        <v>12.992417</v>
      </c>
      <c r="D19" s="52">
        <v>6.2828099999999996</v>
      </c>
      <c r="E19" s="52">
        <v>11.468400000000001</v>
      </c>
      <c r="F19" s="52">
        <v>5.9112200000000001</v>
      </c>
      <c r="G19" s="52">
        <v>20.015309999999999</v>
      </c>
      <c r="H19" s="52">
        <v>11.40663</v>
      </c>
    </row>
    <row r="20" spans="1:10" s="3" customFormat="1" ht="15.75" x14ac:dyDescent="0.25">
      <c r="A20" s="55">
        <v>6.6</v>
      </c>
      <c r="B20" s="51" t="s">
        <v>24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</row>
    <row r="21" spans="1:10" s="3" customFormat="1" ht="15.75" x14ac:dyDescent="0.25">
      <c r="A21" s="55">
        <v>6.7</v>
      </c>
      <c r="B21" s="51" t="s">
        <v>25</v>
      </c>
      <c r="C21" s="52">
        <v>0</v>
      </c>
      <c r="D21" s="52">
        <v>0</v>
      </c>
      <c r="E21" s="52">
        <v>0</v>
      </c>
      <c r="F21" s="52">
        <v>0</v>
      </c>
      <c r="G21" s="52">
        <v>0</v>
      </c>
      <c r="H21" s="52">
        <v>0</v>
      </c>
    </row>
    <row r="22" spans="1:10" s="3" customFormat="1" ht="15.75" x14ac:dyDescent="0.25">
      <c r="A22" s="55">
        <v>6.8</v>
      </c>
      <c r="B22" s="51" t="s">
        <v>26</v>
      </c>
      <c r="C22" s="52">
        <v>33.566085000000001</v>
      </c>
      <c r="D22" s="52">
        <v>34.858105000000002</v>
      </c>
      <c r="E22" s="52">
        <v>50.966369800000002</v>
      </c>
      <c r="F22" s="52">
        <v>57.092374900000003</v>
      </c>
      <c r="G22" s="52">
        <v>65.648727500000007</v>
      </c>
      <c r="H22" s="52">
        <v>78.737521000000001</v>
      </c>
    </row>
    <row r="23" spans="1:10" s="3" customFormat="1" ht="15.75" x14ac:dyDescent="0.25">
      <c r="A23" s="55">
        <v>6.9</v>
      </c>
      <c r="B23" s="51" t="s">
        <v>27</v>
      </c>
      <c r="C23" s="52">
        <v>80</v>
      </c>
      <c r="D23" s="52">
        <v>88</v>
      </c>
      <c r="E23" s="52">
        <v>88</v>
      </c>
      <c r="F23" s="52">
        <v>88</v>
      </c>
      <c r="G23" s="52">
        <v>88</v>
      </c>
      <c r="H23" s="52">
        <v>88</v>
      </c>
    </row>
    <row r="24" spans="1:10" s="3" customFormat="1" ht="15.75" x14ac:dyDescent="0.25">
      <c r="A24" s="55"/>
      <c r="B24" s="51" t="s">
        <v>28</v>
      </c>
      <c r="C24" s="56">
        <f t="shared" ref="C24:H24" si="0">+SUM(C15:C23)</f>
        <v>1282.6038076999998</v>
      </c>
      <c r="D24" s="56">
        <f t="shared" si="0"/>
        <v>1296.6903488</v>
      </c>
      <c r="E24" s="56">
        <f t="shared" si="0"/>
        <v>1260.1328424999997</v>
      </c>
      <c r="F24" s="56">
        <f t="shared" si="0"/>
        <v>1227.761925</v>
      </c>
      <c r="G24" s="56">
        <f t="shared" si="0"/>
        <v>1324.6296794</v>
      </c>
      <c r="H24" s="56">
        <f t="shared" si="0"/>
        <v>1187.4564304999999</v>
      </c>
      <c r="J24" s="4"/>
    </row>
    <row r="25" spans="1:10" s="3" customFormat="1" ht="15.75" x14ac:dyDescent="0.25">
      <c r="A25" s="55">
        <v>7</v>
      </c>
      <c r="B25" s="51" t="s">
        <v>29</v>
      </c>
      <c r="C25" s="54"/>
      <c r="D25" s="54"/>
      <c r="E25" s="54"/>
      <c r="F25" s="54"/>
      <c r="G25" s="54"/>
      <c r="H25" s="54"/>
      <c r="J25" s="4"/>
    </row>
    <row r="26" spans="1:10" s="3" customFormat="1" ht="15.75" x14ac:dyDescent="0.25">
      <c r="A26" s="55" t="s">
        <v>30</v>
      </c>
      <c r="B26" s="51" t="s">
        <v>31</v>
      </c>
      <c r="C26" s="52">
        <v>14459.104578699998</v>
      </c>
      <c r="D26" s="52">
        <v>14160.682595999999</v>
      </c>
      <c r="E26" s="52">
        <v>13788.851086199998</v>
      </c>
      <c r="F26" s="52">
        <v>12561.382707500001</v>
      </c>
      <c r="G26" s="52">
        <v>13424.588931100001</v>
      </c>
      <c r="H26" s="52">
        <v>14541.236368899999</v>
      </c>
      <c r="J26" s="4"/>
    </row>
    <row r="27" spans="1:10" s="3" customFormat="1" ht="15.75" x14ac:dyDescent="0.25">
      <c r="A27" s="55" t="s">
        <v>32</v>
      </c>
      <c r="B27" s="51" t="s">
        <v>33</v>
      </c>
      <c r="C27" s="52">
        <v>81.223399999999998</v>
      </c>
      <c r="D27" s="52">
        <v>3919.8907030999999</v>
      </c>
      <c r="E27" s="52">
        <v>1166.7538494</v>
      </c>
      <c r="F27" s="52">
        <v>1145.67112</v>
      </c>
      <c r="G27" s="52">
        <v>1053.6710845999999</v>
      </c>
      <c r="H27" s="52">
        <v>653.60373540000001</v>
      </c>
      <c r="J27" s="4"/>
    </row>
    <row r="28" spans="1:10" s="3" customFormat="1" ht="15.75" x14ac:dyDescent="0.25">
      <c r="A28" s="55" t="s">
        <v>34</v>
      </c>
      <c r="B28" s="51" t="s">
        <v>35</v>
      </c>
      <c r="C28" s="52">
        <v>704.37519930000008</v>
      </c>
      <c r="D28" s="52">
        <v>261.24286870000003</v>
      </c>
      <c r="E28" s="52">
        <v>-97.095073900000003</v>
      </c>
      <c r="F28" s="52">
        <v>-43.967427800000003</v>
      </c>
      <c r="G28" s="52">
        <v>2822.3130738</v>
      </c>
      <c r="H28" s="52">
        <v>675.41665079999996</v>
      </c>
      <c r="J28" s="4"/>
    </row>
    <row r="29" spans="1:10" s="3" customFormat="1" ht="15.75" x14ac:dyDescent="0.25">
      <c r="A29" s="55" t="s">
        <v>36</v>
      </c>
      <c r="B29" s="51" t="s">
        <v>37</v>
      </c>
      <c r="C29" s="52">
        <v>1102.8193907</v>
      </c>
      <c r="D29" s="52">
        <v>1191.4913106000001</v>
      </c>
      <c r="E29" s="52">
        <v>1128.4736796</v>
      </c>
      <c r="F29" s="52">
        <v>1095.2656732999999</v>
      </c>
      <c r="G29" s="52">
        <v>1079.6863311</v>
      </c>
      <c r="H29" s="52">
        <v>979.83938060000003</v>
      </c>
      <c r="J29" s="4"/>
    </row>
    <row r="30" spans="1:10" s="3" customFormat="1" ht="15.75" x14ac:dyDescent="0.25">
      <c r="A30" s="55" t="s">
        <v>38</v>
      </c>
      <c r="B30" s="51" t="s">
        <v>39</v>
      </c>
      <c r="C30" s="52">
        <v>1575.4984365999999</v>
      </c>
      <c r="D30" s="52">
        <v>1581.8753933</v>
      </c>
      <c r="E30" s="52">
        <v>1405.3305330999999</v>
      </c>
      <c r="F30" s="52">
        <v>1733.5613928</v>
      </c>
      <c r="G30" s="52">
        <v>2130.0994006999999</v>
      </c>
      <c r="H30" s="52">
        <v>1397.4095047999999</v>
      </c>
      <c r="J30" s="4"/>
    </row>
    <row r="31" spans="1:10" s="3" customFormat="1" ht="15.75" x14ac:dyDescent="0.25">
      <c r="A31" s="55"/>
      <c r="B31" s="51"/>
      <c r="C31" s="52"/>
      <c r="D31" s="52"/>
      <c r="E31" s="52"/>
      <c r="F31" s="52"/>
      <c r="G31" s="52"/>
      <c r="H31" s="52"/>
      <c r="J31" s="4"/>
    </row>
    <row r="32" spans="1:10" s="3" customFormat="1" ht="15.75" x14ac:dyDescent="0.25">
      <c r="A32" s="55">
        <v>7.2</v>
      </c>
      <c r="B32" s="51" t="s">
        <v>40</v>
      </c>
      <c r="C32" s="52"/>
      <c r="D32" s="52"/>
      <c r="E32" s="52"/>
      <c r="F32" s="52"/>
      <c r="G32" s="52"/>
      <c r="H32" s="52"/>
      <c r="J32" s="4"/>
    </row>
    <row r="33" spans="1:10" s="3" customFormat="1" ht="15.75" x14ac:dyDescent="0.25">
      <c r="A33" s="55" t="s">
        <v>41</v>
      </c>
      <c r="B33" s="51" t="s">
        <v>42</v>
      </c>
      <c r="C33" s="52">
        <v>49.84599</v>
      </c>
      <c r="D33" s="52">
        <v>39.319631600000001</v>
      </c>
      <c r="E33" s="52">
        <v>52.280099999999997</v>
      </c>
      <c r="F33" s="52">
        <v>91.025009999999995</v>
      </c>
      <c r="G33" s="52">
        <v>4.2587900000000003</v>
      </c>
      <c r="H33" s="52">
        <v>8.7989999999999999E-2</v>
      </c>
      <c r="J33" s="4"/>
    </row>
    <row r="34" spans="1:10" s="3" customFormat="1" ht="15.75" x14ac:dyDescent="0.25">
      <c r="A34" s="55" t="s">
        <v>43</v>
      </c>
      <c r="B34" s="51" t="s">
        <v>44</v>
      </c>
      <c r="C34" s="52">
        <v>1158.6053897999998</v>
      </c>
      <c r="D34" s="52">
        <v>1071.2287085</v>
      </c>
      <c r="E34" s="52">
        <v>971.27013179999994</v>
      </c>
      <c r="F34" s="52">
        <v>1292.4085247</v>
      </c>
      <c r="G34" s="52">
        <v>967.15192139999988</v>
      </c>
      <c r="H34" s="52">
        <v>1013.5274592000001</v>
      </c>
    </row>
    <row r="35" spans="1:10" s="3" customFormat="1" ht="15.75" x14ac:dyDescent="0.25">
      <c r="A35" s="55" t="s">
        <v>45</v>
      </c>
      <c r="B35" s="51" t="s">
        <v>46</v>
      </c>
      <c r="C35" s="52">
        <v>98.120819999999995</v>
      </c>
      <c r="D35" s="52">
        <v>288.72549050000003</v>
      </c>
      <c r="E35" s="52">
        <v>233.10182120000002</v>
      </c>
      <c r="F35" s="52">
        <v>204.65572350000002</v>
      </c>
      <c r="G35" s="52">
        <v>244.73403999999999</v>
      </c>
      <c r="H35" s="52">
        <v>119.39841679999999</v>
      </c>
    </row>
    <row r="36" spans="1:10" s="3" customFormat="1" ht="15.75" x14ac:dyDescent="0.25">
      <c r="A36" s="55" t="s">
        <v>47</v>
      </c>
      <c r="B36" s="51" t="s">
        <v>48</v>
      </c>
      <c r="C36" s="52">
        <v>70.828479999999999</v>
      </c>
      <c r="D36" s="52">
        <v>66.577879999999993</v>
      </c>
      <c r="E36" s="52">
        <v>115.43702</v>
      </c>
      <c r="F36" s="52">
        <v>98.057270000000003</v>
      </c>
      <c r="G36" s="52">
        <v>105.99453</v>
      </c>
      <c r="H36" s="52">
        <v>111.60757</v>
      </c>
    </row>
    <row r="37" spans="1:10" s="3" customFormat="1" ht="15.75" x14ac:dyDescent="0.25">
      <c r="A37" s="55" t="s">
        <v>49</v>
      </c>
      <c r="B37" s="51" t="s">
        <v>50</v>
      </c>
      <c r="C37" s="52">
        <v>265.28069310000001</v>
      </c>
      <c r="D37" s="52">
        <v>255.47589990000003</v>
      </c>
      <c r="E37" s="52">
        <v>271.17005990000001</v>
      </c>
      <c r="F37" s="52">
        <v>361.30409489999994</v>
      </c>
      <c r="G37" s="52">
        <v>321.06352450000003</v>
      </c>
      <c r="H37" s="52">
        <v>278.21600469999998</v>
      </c>
    </row>
    <row r="38" spans="1:10" s="3" customFormat="1" ht="15.75" x14ac:dyDescent="0.25">
      <c r="A38" s="55"/>
      <c r="B38" s="51" t="s">
        <v>51</v>
      </c>
      <c r="C38" s="52">
        <f t="shared" ref="C38:H38" si="1">C33+C34+C35+C36+C37</f>
        <v>1642.6813728999998</v>
      </c>
      <c r="D38" s="52">
        <f t="shared" si="1"/>
        <v>1721.3276105000002</v>
      </c>
      <c r="E38" s="52">
        <f t="shared" si="1"/>
        <v>1643.2591328999999</v>
      </c>
      <c r="F38" s="52">
        <f t="shared" si="1"/>
        <v>2047.4506231</v>
      </c>
      <c r="G38" s="52">
        <f t="shared" si="1"/>
        <v>1643.2028058999999</v>
      </c>
      <c r="H38" s="52">
        <f t="shared" si="1"/>
        <v>1522.8374406999999</v>
      </c>
    </row>
    <row r="39" spans="1:10" s="3" customFormat="1" ht="15.75" x14ac:dyDescent="0.25">
      <c r="A39" s="55"/>
      <c r="B39" s="51"/>
      <c r="C39" s="57"/>
      <c r="D39" s="57"/>
      <c r="E39" s="57"/>
      <c r="F39" s="57"/>
      <c r="G39" s="57"/>
      <c r="H39" s="57"/>
    </row>
    <row r="40" spans="1:10" s="3" customFormat="1" ht="15.75" x14ac:dyDescent="0.25">
      <c r="A40" s="55">
        <v>7.3</v>
      </c>
      <c r="B40" s="51" t="s">
        <v>52</v>
      </c>
      <c r="C40" s="52">
        <v>801.71325530000001</v>
      </c>
      <c r="D40" s="52">
        <v>608.20275000000004</v>
      </c>
      <c r="E40" s="52">
        <v>240.80855699999998</v>
      </c>
      <c r="F40" s="52">
        <v>221.46687739999999</v>
      </c>
      <c r="G40" s="52">
        <v>-7.8748399999999996E-2</v>
      </c>
      <c r="H40" s="52">
        <v>0</v>
      </c>
    </row>
    <row r="41" spans="1:10" s="3" customFormat="1" ht="15.75" x14ac:dyDescent="0.25">
      <c r="A41" s="55">
        <v>7.4</v>
      </c>
      <c r="B41" s="51" t="s">
        <v>53</v>
      </c>
      <c r="C41" s="52">
        <v>0</v>
      </c>
      <c r="D41" s="52">
        <v>0</v>
      </c>
      <c r="E41" s="52">
        <v>101.50727400000001</v>
      </c>
      <c r="F41" s="52">
        <v>0</v>
      </c>
      <c r="G41" s="52">
        <v>0</v>
      </c>
      <c r="H41" s="52">
        <v>0</v>
      </c>
    </row>
    <row r="42" spans="1:10" s="3" customFormat="1" ht="15.75" x14ac:dyDescent="0.25">
      <c r="A42" s="55">
        <v>7.5</v>
      </c>
      <c r="B42" s="51" t="s">
        <v>54</v>
      </c>
      <c r="C42" s="52">
        <v>535.19402350000007</v>
      </c>
      <c r="D42" s="52">
        <v>477.89184469999998</v>
      </c>
      <c r="E42" s="52">
        <v>706.87479059999998</v>
      </c>
      <c r="F42" s="52">
        <v>429.98675920000005</v>
      </c>
      <c r="G42" s="52">
        <v>337.04501189999996</v>
      </c>
      <c r="H42" s="92">
        <v>2202.2654232</v>
      </c>
    </row>
    <row r="43" spans="1:10" s="3" customFormat="1" ht="15.75" x14ac:dyDescent="0.25">
      <c r="A43" s="55">
        <v>7.6</v>
      </c>
      <c r="B43" s="51" t="s">
        <v>55</v>
      </c>
      <c r="C43" s="52">
        <v>607.25553669999988</v>
      </c>
      <c r="D43" s="52">
        <v>325.76157290000003</v>
      </c>
      <c r="E43" s="52">
        <v>644.40132400000005</v>
      </c>
      <c r="F43" s="52">
        <v>794.02911689999996</v>
      </c>
      <c r="G43" s="52">
        <v>1071.2741466</v>
      </c>
      <c r="H43" s="93"/>
    </row>
    <row r="44" spans="1:10" s="3" customFormat="1" ht="15.75" x14ac:dyDescent="0.25">
      <c r="A44" s="50"/>
      <c r="B44" s="51" t="s">
        <v>56</v>
      </c>
      <c r="C44" s="56">
        <f t="shared" ref="C44:H44" si="2">C26+C38+C40+C41+C42+C43+C27+C28+C29+C30</f>
        <v>21509.865193699996</v>
      </c>
      <c r="D44" s="56">
        <f t="shared" si="2"/>
        <v>24248.366649799995</v>
      </c>
      <c r="E44" s="56">
        <f t="shared" si="2"/>
        <v>20729.165152899997</v>
      </c>
      <c r="F44" s="56">
        <f t="shared" si="2"/>
        <v>19984.846842400002</v>
      </c>
      <c r="G44" s="56">
        <f t="shared" si="2"/>
        <v>23561.802037300004</v>
      </c>
      <c r="H44" s="56">
        <f t="shared" si="2"/>
        <v>21972.608504399999</v>
      </c>
      <c r="J44" s="4"/>
    </row>
    <row r="45" spans="1:10" s="3" customFormat="1" ht="15.75" x14ac:dyDescent="0.25">
      <c r="A45" s="50">
        <v>8</v>
      </c>
      <c r="B45" s="51" t="s">
        <v>57</v>
      </c>
      <c r="C45" s="52">
        <v>0.34570919999999999</v>
      </c>
      <c r="D45" s="52">
        <v>0</v>
      </c>
      <c r="E45" s="52">
        <v>0</v>
      </c>
      <c r="F45" s="52">
        <v>3.8534348999999999</v>
      </c>
      <c r="G45" s="52">
        <v>2.2730410000000001</v>
      </c>
      <c r="H45" s="52">
        <v>0</v>
      </c>
    </row>
    <row r="46" spans="1:10" s="3" customFormat="1" ht="15.75" x14ac:dyDescent="0.25">
      <c r="A46" s="50">
        <v>9</v>
      </c>
      <c r="B46" s="51" t="s">
        <v>58</v>
      </c>
      <c r="C46" s="52">
        <v>36.461774800000001</v>
      </c>
      <c r="D46" s="52">
        <v>32.569643600000006</v>
      </c>
      <c r="E46" s="52">
        <v>1.5789426999999998</v>
      </c>
      <c r="F46" s="52">
        <v>401.0683737</v>
      </c>
      <c r="G46" s="52">
        <v>309.83028989999997</v>
      </c>
      <c r="H46" s="52">
        <v>651.68919519999997</v>
      </c>
    </row>
    <row r="47" spans="1:10" s="3" customFormat="1" ht="15.75" x14ac:dyDescent="0.25">
      <c r="A47" s="50">
        <v>10</v>
      </c>
      <c r="B47" s="51" t="s">
        <v>59</v>
      </c>
      <c r="C47" s="52">
        <v>-63.122210000000003</v>
      </c>
      <c r="D47" s="52">
        <v>42.326450000000001</v>
      </c>
      <c r="E47" s="52">
        <v>-3.3906499999999999</v>
      </c>
      <c r="F47" s="52">
        <v>0</v>
      </c>
      <c r="G47" s="52">
        <v>0</v>
      </c>
      <c r="H47" s="52">
        <v>0</v>
      </c>
    </row>
    <row r="48" spans="1:10" s="3" customFormat="1" ht="15.75" x14ac:dyDescent="0.25">
      <c r="A48" s="50">
        <v>11</v>
      </c>
      <c r="B48" s="51" t="s">
        <v>60</v>
      </c>
      <c r="C48" s="52">
        <v>5145.7932776999996</v>
      </c>
      <c r="D48" s="52">
        <v>5196.9457917</v>
      </c>
      <c r="E48" s="52">
        <v>5536.8537101000002</v>
      </c>
      <c r="F48" s="52">
        <v>5738.7533554999991</v>
      </c>
      <c r="G48" s="52">
        <v>5867.2435569000008</v>
      </c>
      <c r="H48" s="52">
        <v>5491.0334588999995</v>
      </c>
    </row>
    <row r="49" spans="1:8" s="3" customFormat="1" ht="15.75" x14ac:dyDescent="0.25">
      <c r="A49" s="50">
        <v>12</v>
      </c>
      <c r="B49" s="51" t="s">
        <v>61</v>
      </c>
      <c r="C49" s="54"/>
      <c r="D49" s="58"/>
      <c r="E49" s="54"/>
      <c r="F49" s="54"/>
      <c r="G49" s="54"/>
      <c r="H49" s="54"/>
    </row>
    <row r="50" spans="1:8" ht="15.75" x14ac:dyDescent="0.25">
      <c r="A50" s="55">
        <v>12.1</v>
      </c>
      <c r="B50" s="51" t="s">
        <v>62</v>
      </c>
      <c r="C50" s="52">
        <v>14.63082</v>
      </c>
      <c r="D50" s="52">
        <v>26.784140000000001</v>
      </c>
      <c r="E50" s="52">
        <v>2.84985</v>
      </c>
      <c r="F50" s="52">
        <v>53.694420000000001</v>
      </c>
      <c r="G50" s="52">
        <v>81.749219999999994</v>
      </c>
      <c r="H50" s="52">
        <v>120.68118039999999</v>
      </c>
    </row>
    <row r="51" spans="1:8" ht="15.75" x14ac:dyDescent="0.25">
      <c r="A51" s="55">
        <v>12.2</v>
      </c>
      <c r="B51" s="51" t="s">
        <v>63</v>
      </c>
      <c r="C51" s="52">
        <v>466.27699999999999</v>
      </c>
      <c r="D51" s="52">
        <v>461.98905000000002</v>
      </c>
      <c r="E51" s="52">
        <v>417.99968999999999</v>
      </c>
      <c r="F51" s="52">
        <v>467.18502999999998</v>
      </c>
      <c r="G51" s="52">
        <v>438.22874999999999</v>
      </c>
      <c r="H51" s="52">
        <v>105.9881</v>
      </c>
    </row>
    <row r="52" spans="1:8" ht="15.75" x14ac:dyDescent="0.25">
      <c r="A52" s="55">
        <v>12.3</v>
      </c>
      <c r="B52" s="51" t="s">
        <v>64</v>
      </c>
      <c r="C52" s="52">
        <v>54.498206899999992</v>
      </c>
      <c r="D52" s="52">
        <v>50.125412900000001</v>
      </c>
      <c r="E52" s="52">
        <v>46.466709999999999</v>
      </c>
      <c r="F52" s="52">
        <v>58.9694</v>
      </c>
      <c r="G52" s="52">
        <v>84.047330000000002</v>
      </c>
      <c r="H52" s="52">
        <v>66.770229999999998</v>
      </c>
    </row>
    <row r="53" spans="1:8" ht="15.75" x14ac:dyDescent="0.25">
      <c r="A53" s="55">
        <v>12.4</v>
      </c>
      <c r="B53" s="51" t="s">
        <v>65</v>
      </c>
      <c r="C53" s="52">
        <v>46.482505000000003</v>
      </c>
      <c r="D53" s="52">
        <v>117.59863970000001</v>
      </c>
      <c r="E53" s="52">
        <v>139.85424</v>
      </c>
      <c r="F53" s="52">
        <v>66.179739999999995</v>
      </c>
      <c r="G53" s="52">
        <v>54.514789999999998</v>
      </c>
      <c r="H53" s="52">
        <v>22.947050000000001</v>
      </c>
    </row>
    <row r="54" spans="1:8" ht="15.75" x14ac:dyDescent="0.25">
      <c r="A54" s="55">
        <v>12.5</v>
      </c>
      <c r="B54" s="51" t="s">
        <v>66</v>
      </c>
      <c r="C54" s="52">
        <v>81.344149999999999</v>
      </c>
      <c r="D54" s="52">
        <v>80.236329999999995</v>
      </c>
      <c r="E54" s="52">
        <v>79.742940000000004</v>
      </c>
      <c r="F54" s="52">
        <v>73.946079999999995</v>
      </c>
      <c r="G54" s="52">
        <v>81.021960000000007</v>
      </c>
      <c r="H54" s="52">
        <v>98.010540000000006</v>
      </c>
    </row>
    <row r="55" spans="1:8" s="3" customFormat="1" ht="15.75" x14ac:dyDescent="0.25">
      <c r="A55" s="55">
        <v>12.6</v>
      </c>
      <c r="B55" s="51" t="s">
        <v>67</v>
      </c>
      <c r="C55" s="52">
        <v>29.421309999999998</v>
      </c>
      <c r="D55" s="52">
        <v>23.388982400000003</v>
      </c>
      <c r="E55" s="52">
        <v>225.40145760000001</v>
      </c>
      <c r="F55" s="52">
        <v>4.3650480000000078</v>
      </c>
      <c r="G55" s="52">
        <v>-5.8604200000000004</v>
      </c>
      <c r="H55" s="52">
        <v>16.645859999999999</v>
      </c>
    </row>
    <row r="56" spans="1:8" s="3" customFormat="1" ht="15.75" x14ac:dyDescent="0.25">
      <c r="A56" s="55">
        <v>12.7</v>
      </c>
      <c r="B56" s="51" t="s">
        <v>68</v>
      </c>
      <c r="C56" s="52">
        <v>250.30305999999999</v>
      </c>
      <c r="D56" s="52">
        <v>253.1701625</v>
      </c>
      <c r="E56" s="52">
        <v>103.5844766</v>
      </c>
      <c r="F56" s="52">
        <v>923.63239700000008</v>
      </c>
      <c r="G56" s="52">
        <v>1175.6641081</v>
      </c>
      <c r="H56" s="52">
        <v>552.66533000000004</v>
      </c>
    </row>
    <row r="57" spans="1:8" ht="15.75" x14ac:dyDescent="0.25">
      <c r="A57" s="55">
        <v>12.8</v>
      </c>
      <c r="B57" s="51" t="s">
        <v>69</v>
      </c>
      <c r="C57" s="52">
        <v>9.7513465000000004</v>
      </c>
      <c r="D57" s="52">
        <v>0.33345169999999924</v>
      </c>
      <c r="E57" s="52">
        <v>-5.9404975999999978</v>
      </c>
      <c r="F57" s="52">
        <v>-12.536940900000008</v>
      </c>
      <c r="G57" s="52">
        <v>-6.9291201999999998</v>
      </c>
      <c r="H57" s="52">
        <v>-18.487903299999981</v>
      </c>
    </row>
    <row r="58" spans="1:8" ht="15.75" x14ac:dyDescent="0.25">
      <c r="A58" s="55">
        <v>12.9</v>
      </c>
      <c r="B58" s="51" t="s">
        <v>70</v>
      </c>
      <c r="C58" s="52">
        <v>3.7180896000000003</v>
      </c>
      <c r="D58" s="52">
        <v>6.3457961000000003</v>
      </c>
      <c r="E58" s="52">
        <v>3.9677799999999999</v>
      </c>
      <c r="F58" s="52">
        <v>4.2759799999999997</v>
      </c>
      <c r="G58" s="52">
        <v>10.35432</v>
      </c>
      <c r="H58" s="52">
        <v>15.01389</v>
      </c>
    </row>
    <row r="59" spans="1:8" ht="15.75" x14ac:dyDescent="0.25">
      <c r="A59" s="59">
        <v>12.1</v>
      </c>
      <c r="B59" s="51" t="s">
        <v>71</v>
      </c>
      <c r="C59" s="52">
        <v>40.091709999999999</v>
      </c>
      <c r="D59" s="52">
        <v>39.078115199999999</v>
      </c>
      <c r="E59" s="52">
        <v>10.338240000000001</v>
      </c>
      <c r="F59" s="52">
        <v>6.0561199999999999</v>
      </c>
      <c r="G59" s="52">
        <v>17.51079</v>
      </c>
      <c r="H59" s="52">
        <v>198.96147739999998</v>
      </c>
    </row>
    <row r="60" spans="1:8" ht="15.75" x14ac:dyDescent="0.25">
      <c r="A60" s="59">
        <v>12.11</v>
      </c>
      <c r="B60" s="51" t="s">
        <v>72</v>
      </c>
      <c r="C60" s="52">
        <v>13.17638199999999</v>
      </c>
      <c r="D60" s="52">
        <v>9.2301648000000114</v>
      </c>
      <c r="E60" s="52">
        <v>26.005359999999996</v>
      </c>
      <c r="F60" s="52">
        <v>21.717947100000004</v>
      </c>
      <c r="G60" s="52">
        <v>23.188959999999994</v>
      </c>
      <c r="H60" s="52">
        <v>40.333640000000003</v>
      </c>
    </row>
    <row r="61" spans="1:8" ht="15.75" x14ac:dyDescent="0.25">
      <c r="A61" s="59">
        <v>12.12</v>
      </c>
      <c r="B61" s="51" t="s">
        <v>73</v>
      </c>
      <c r="C61" s="52">
        <v>35.022202100000001</v>
      </c>
      <c r="D61" s="52">
        <v>45.741959999999999</v>
      </c>
      <c r="E61" s="52">
        <v>45.942700000000002</v>
      </c>
      <c r="F61" s="52">
        <v>50.642709699999997</v>
      </c>
      <c r="G61" s="52">
        <v>29.528625000000002</v>
      </c>
      <c r="H61" s="52">
        <v>28.145230000000002</v>
      </c>
    </row>
    <row r="62" spans="1:8" ht="15.75" x14ac:dyDescent="0.25">
      <c r="A62" s="59">
        <v>12.13</v>
      </c>
      <c r="B62" s="51" t="s">
        <v>74</v>
      </c>
      <c r="C62" s="52">
        <v>46.693475499999998</v>
      </c>
      <c r="D62" s="52">
        <v>81.676835499999996</v>
      </c>
      <c r="E62" s="52">
        <v>53.728068200000003</v>
      </c>
      <c r="F62" s="52">
        <v>69.672737100000006</v>
      </c>
      <c r="G62" s="52">
        <v>58.393803399999996</v>
      </c>
      <c r="H62" s="52">
        <v>101.12721140000001</v>
      </c>
    </row>
    <row r="63" spans="1:8" ht="15.75" x14ac:dyDescent="0.25">
      <c r="A63" s="59">
        <v>12.14</v>
      </c>
      <c r="B63" s="51" t="s">
        <v>75</v>
      </c>
      <c r="C63" s="52">
        <v>692.59899559999985</v>
      </c>
      <c r="D63" s="52">
        <v>1449.9928426999998</v>
      </c>
      <c r="E63" s="52">
        <v>848.19657949999987</v>
      </c>
      <c r="F63" s="52">
        <v>766.09812250000004</v>
      </c>
      <c r="G63" s="52">
        <v>716.98484970000004</v>
      </c>
      <c r="H63" s="52">
        <v>837.17740959999992</v>
      </c>
    </row>
    <row r="64" spans="1:8" ht="15.75" x14ac:dyDescent="0.25">
      <c r="A64" s="59"/>
      <c r="B64" s="51" t="s">
        <v>76</v>
      </c>
      <c r="C64" s="52"/>
      <c r="D64" s="52"/>
      <c r="E64" s="52"/>
      <c r="F64" s="52"/>
      <c r="G64" s="52"/>
      <c r="H64" s="52"/>
    </row>
    <row r="65" spans="1:8" ht="15.75" x14ac:dyDescent="0.25">
      <c r="A65" s="59" t="s">
        <v>77</v>
      </c>
      <c r="B65" s="60" t="s">
        <v>78</v>
      </c>
      <c r="C65" s="52">
        <v>110.8580283</v>
      </c>
      <c r="D65" s="52">
        <v>137.16381920000001</v>
      </c>
      <c r="E65" s="52">
        <v>209.4238728</v>
      </c>
      <c r="F65" s="52">
        <v>155.34508</v>
      </c>
      <c r="G65" s="52">
        <v>157.5843964</v>
      </c>
      <c r="H65" s="52">
        <v>286.34808270000002</v>
      </c>
    </row>
    <row r="66" spans="1:8" ht="15.75" x14ac:dyDescent="0.25">
      <c r="A66" s="59" t="s">
        <v>79</v>
      </c>
      <c r="B66" s="60" t="s">
        <v>80</v>
      </c>
      <c r="C66" s="52">
        <v>246.61686</v>
      </c>
      <c r="D66" s="52">
        <v>978.07515999999998</v>
      </c>
      <c r="E66" s="52">
        <v>219.42646999999999</v>
      </c>
      <c r="F66" s="52">
        <v>32.822740000000003</v>
      </c>
      <c r="G66" s="52">
        <v>153.13705999999999</v>
      </c>
      <c r="H66" s="52">
        <v>124.26233000000001</v>
      </c>
    </row>
    <row r="67" spans="1:8" ht="15.75" x14ac:dyDescent="0.25">
      <c r="A67" s="59" t="s">
        <v>81</v>
      </c>
      <c r="B67" s="60" t="s">
        <v>82</v>
      </c>
      <c r="C67" s="52">
        <v>40.218539999999997</v>
      </c>
      <c r="D67" s="52">
        <v>19.7804</v>
      </c>
      <c r="E67" s="52">
        <v>15.0543</v>
      </c>
      <c r="F67" s="52">
        <v>13.509829999999999</v>
      </c>
      <c r="G67" s="52">
        <v>23.98488</v>
      </c>
      <c r="H67" s="52">
        <v>22.660578300000001</v>
      </c>
    </row>
    <row r="68" spans="1:8" ht="15.75" x14ac:dyDescent="0.25">
      <c r="A68" s="59" t="s">
        <v>83</v>
      </c>
      <c r="B68" s="60" t="s">
        <v>84</v>
      </c>
      <c r="C68" s="52">
        <v>0.75975999999999999</v>
      </c>
      <c r="D68" s="52">
        <v>4.4712319000000003</v>
      </c>
      <c r="E68" s="52">
        <v>25.206835399999999</v>
      </c>
      <c r="F68" s="52">
        <v>21.376676600000003</v>
      </c>
      <c r="G68" s="52">
        <v>20.531411000000002</v>
      </c>
      <c r="H68" s="52">
        <v>13.582053</v>
      </c>
    </row>
    <row r="69" spans="1:8" ht="15.75" x14ac:dyDescent="0.25">
      <c r="A69" s="59" t="s">
        <v>85</v>
      </c>
      <c r="B69" s="60" t="s">
        <v>86</v>
      </c>
      <c r="C69" s="52">
        <v>163.2331705</v>
      </c>
      <c r="D69" s="52">
        <v>158.67356359999999</v>
      </c>
      <c r="E69" s="52">
        <v>204.78449239999998</v>
      </c>
      <c r="F69" s="52">
        <v>216.11551489999999</v>
      </c>
      <c r="G69" s="52">
        <v>245.71152510000002</v>
      </c>
      <c r="H69" s="52">
        <v>234.0500504</v>
      </c>
    </row>
    <row r="70" spans="1:8" ht="15.75" x14ac:dyDescent="0.25">
      <c r="A70" s="59" t="s">
        <v>87</v>
      </c>
      <c r="B70" s="60" t="s">
        <v>88</v>
      </c>
      <c r="C70" s="52">
        <v>26.234999999999999</v>
      </c>
      <c r="D70" s="52">
        <v>7.2618499999999999</v>
      </c>
      <c r="E70" s="52">
        <v>0.98509999999999998</v>
      </c>
      <c r="F70" s="52">
        <v>6.73177</v>
      </c>
      <c r="G70" s="52">
        <v>22.03237</v>
      </c>
      <c r="H70" s="52">
        <v>35.097110000000001</v>
      </c>
    </row>
    <row r="71" spans="1:8" ht="15.75" x14ac:dyDescent="0.25">
      <c r="A71" s="59" t="s">
        <v>89</v>
      </c>
      <c r="B71" s="60" t="s">
        <v>90</v>
      </c>
      <c r="C71" s="52">
        <v>0</v>
      </c>
      <c r="D71" s="52">
        <v>0</v>
      </c>
      <c r="E71" s="52">
        <v>0</v>
      </c>
      <c r="F71" s="52">
        <v>183.53615420000003</v>
      </c>
      <c r="G71" s="52">
        <v>0</v>
      </c>
      <c r="H71" s="52">
        <v>0</v>
      </c>
    </row>
    <row r="72" spans="1:8" ht="15.75" x14ac:dyDescent="0.25">
      <c r="A72" s="59" t="s">
        <v>91</v>
      </c>
      <c r="B72" s="60" t="s">
        <v>92</v>
      </c>
      <c r="C72" s="52"/>
      <c r="D72" s="52"/>
      <c r="E72" s="52"/>
      <c r="F72" s="52">
        <v>0</v>
      </c>
      <c r="G72" s="52">
        <v>0</v>
      </c>
      <c r="H72" s="52"/>
    </row>
    <row r="73" spans="1:8" ht="15.75" x14ac:dyDescent="0.25">
      <c r="A73" s="59" t="s">
        <v>93</v>
      </c>
      <c r="B73" s="60" t="s">
        <v>94</v>
      </c>
      <c r="C73" s="52">
        <v>4.2778929999999997</v>
      </c>
      <c r="D73" s="52">
        <v>4.7500108000000001</v>
      </c>
      <c r="E73" s="52">
        <v>2.6501308000000003</v>
      </c>
      <c r="F73" s="52">
        <v>2.0143578</v>
      </c>
      <c r="G73" s="52">
        <v>1.1216950999999999</v>
      </c>
      <c r="H73" s="52">
        <v>2.9727835000000002</v>
      </c>
    </row>
    <row r="74" spans="1:8" ht="15.75" x14ac:dyDescent="0.25">
      <c r="A74" s="59" t="s">
        <v>95</v>
      </c>
      <c r="B74" s="60" t="s">
        <v>96</v>
      </c>
      <c r="C74" s="52">
        <v>100.3997437999999</v>
      </c>
      <c r="D74" s="52">
        <v>139.81680719999963</v>
      </c>
      <c r="E74" s="52">
        <v>170.66537809999977</v>
      </c>
      <c r="F74" s="52">
        <v>134.64599900000007</v>
      </c>
      <c r="G74" s="52">
        <v>92.881512100000009</v>
      </c>
      <c r="H74" s="52">
        <v>118.2044216999999</v>
      </c>
    </row>
    <row r="75" spans="1:8" ht="15.75" x14ac:dyDescent="0.25">
      <c r="A75" s="59"/>
      <c r="B75" s="51"/>
      <c r="C75" s="52"/>
      <c r="D75" s="52"/>
      <c r="E75" s="52"/>
      <c r="F75" s="52"/>
      <c r="G75" s="52"/>
      <c r="H75" s="52"/>
    </row>
    <row r="76" spans="1:8" ht="15.75" x14ac:dyDescent="0.25">
      <c r="A76" s="50"/>
      <c r="B76" s="51" t="s">
        <v>97</v>
      </c>
      <c r="C76" s="56">
        <f t="shared" ref="C76:H76" si="3">SUM(C50:C63)</f>
        <v>1784.0092531999999</v>
      </c>
      <c r="D76" s="56">
        <f t="shared" si="3"/>
        <v>2645.6918834999997</v>
      </c>
      <c r="E76" s="56">
        <f t="shared" si="3"/>
        <v>1998.1375943</v>
      </c>
      <c r="F76" s="56">
        <f t="shared" si="3"/>
        <v>2553.8987904999999</v>
      </c>
      <c r="G76" s="56">
        <f t="shared" si="3"/>
        <v>2758.397966</v>
      </c>
      <c r="H76" s="56">
        <f t="shared" si="3"/>
        <v>2185.9792455000002</v>
      </c>
    </row>
    <row r="77" spans="1:8" ht="15.75" x14ac:dyDescent="0.25">
      <c r="A77" s="50">
        <v>13</v>
      </c>
      <c r="B77" s="51" t="s">
        <v>98</v>
      </c>
      <c r="C77" s="56">
        <f>+C9+C10+C76+C44+C45+C46+C48+C47+C11+C12+C24+C13</f>
        <v>46072.622706999995</v>
      </c>
      <c r="D77" s="56">
        <f>+D9+D10+D76+D44+D45+D46+D48+D47+D11+D12+D24+D13</f>
        <v>51420.700663399999</v>
      </c>
      <c r="E77" s="56">
        <f>E9+E10+E76+E44+E45+E46+E48+E47+E11+E12+E24+E13</f>
        <v>47821.652127300003</v>
      </c>
      <c r="F77" s="56">
        <f>F9+F10+F76+F44+F45+F46+F48+F47+F11+F12+F24+F13</f>
        <v>48680.250556500003</v>
      </c>
      <c r="G77" s="56">
        <f>+G9+G10+G76+G44+G45+G46+G48+G47+G11+G12+G24+G13</f>
        <v>54447.8008711</v>
      </c>
      <c r="H77" s="56">
        <f>+H9+H10+H76+H44+H45+H46+H48+H47+H11+H12+H24+H13</f>
        <v>52963.068927299995</v>
      </c>
    </row>
    <row r="78" spans="1:8" ht="15.75" x14ac:dyDescent="0.25">
      <c r="A78" s="50">
        <v>14</v>
      </c>
      <c r="B78" s="51" t="s">
        <v>99</v>
      </c>
      <c r="C78" s="52">
        <v>-319.97814069999998</v>
      </c>
      <c r="D78" s="52">
        <v>-415.10835740000005</v>
      </c>
      <c r="E78" s="52">
        <v>-489.82121150000006</v>
      </c>
      <c r="F78" s="52">
        <v>-477.01930679999992</v>
      </c>
      <c r="G78" s="52">
        <v>-492.26279839999995</v>
      </c>
      <c r="H78" s="52">
        <v>-483.14596770000003</v>
      </c>
    </row>
    <row r="79" spans="1:8" ht="15.75" x14ac:dyDescent="0.25">
      <c r="A79" s="50">
        <v>15</v>
      </c>
      <c r="B79" s="51" t="s">
        <v>100</v>
      </c>
      <c r="C79" s="56">
        <f t="shared" ref="C79:H79" si="4">+C77+C78</f>
        <v>45752.644566299998</v>
      </c>
      <c r="D79" s="56">
        <f t="shared" si="4"/>
        <v>51005.592305999999</v>
      </c>
      <c r="E79" s="56">
        <f t="shared" si="4"/>
        <v>47331.830915800005</v>
      </c>
      <c r="F79" s="56">
        <f t="shared" si="4"/>
        <v>48203.231249700002</v>
      </c>
      <c r="G79" s="56">
        <f t="shared" si="4"/>
        <v>53955.538072700001</v>
      </c>
      <c r="H79" s="56">
        <f t="shared" si="4"/>
        <v>52479.922959599993</v>
      </c>
    </row>
    <row r="80" spans="1:8" ht="15.75" x14ac:dyDescent="0.25">
      <c r="A80" s="50">
        <v>16</v>
      </c>
      <c r="B80" s="61" t="s">
        <v>101</v>
      </c>
      <c r="C80" s="54">
        <v>2589.3616835999997</v>
      </c>
      <c r="D80" s="54">
        <v>1918.4571562000003</v>
      </c>
      <c r="E80" s="54">
        <v>2029.72</v>
      </c>
      <c r="F80" s="54">
        <v>3049.7970208999991</v>
      </c>
      <c r="G80" s="54">
        <v>3931.700053333333</v>
      </c>
      <c r="H80" s="54"/>
    </row>
    <row r="81" spans="1:10" ht="16.5" thickBot="1" x14ac:dyDescent="0.3">
      <c r="A81" s="62"/>
      <c r="B81" s="63" t="s">
        <v>102</v>
      </c>
      <c r="C81" s="64">
        <f t="shared" ref="C81:H81" si="5">+C79+C80</f>
        <v>48342.006249899998</v>
      </c>
      <c r="D81" s="64">
        <f t="shared" si="5"/>
        <v>52924.049462199997</v>
      </c>
      <c r="E81" s="64">
        <f t="shared" si="5"/>
        <v>49361.550915800006</v>
      </c>
      <c r="F81" s="64">
        <f t="shared" si="5"/>
        <v>51253.0282706</v>
      </c>
      <c r="G81" s="64">
        <f t="shared" si="5"/>
        <v>57887.238126033335</v>
      </c>
      <c r="H81" s="64">
        <f t="shared" si="5"/>
        <v>52479.922959599993</v>
      </c>
    </row>
    <row r="82" spans="1:10" ht="15.75" x14ac:dyDescent="0.25">
      <c r="A82" s="65"/>
      <c r="B82" s="66"/>
      <c r="C82" s="67"/>
      <c r="D82" s="67"/>
      <c r="E82" s="67"/>
      <c r="F82" s="67"/>
      <c r="G82" s="67"/>
      <c r="H82" s="67"/>
    </row>
    <row r="83" spans="1:10" ht="15.75" thickBot="1" x14ac:dyDescent="0.3">
      <c r="A83" s="45"/>
      <c r="B83" s="46"/>
      <c r="C83" s="46"/>
      <c r="F83" s="3" t="s">
        <v>4</v>
      </c>
    </row>
    <row r="84" spans="1:10" x14ac:dyDescent="0.25">
      <c r="A84" s="47" t="s">
        <v>5</v>
      </c>
      <c r="B84" s="48" t="s">
        <v>6</v>
      </c>
      <c r="C84" s="49" t="s">
        <v>7</v>
      </c>
      <c r="D84" s="49" t="s">
        <v>8</v>
      </c>
      <c r="E84" s="49" t="s">
        <v>9</v>
      </c>
      <c r="F84" s="49" t="s">
        <v>10</v>
      </c>
      <c r="G84" s="49" t="s">
        <v>11</v>
      </c>
      <c r="H84" s="49" t="s">
        <v>12</v>
      </c>
    </row>
    <row r="85" spans="1:10" x14ac:dyDescent="0.25">
      <c r="A85" s="32">
        <v>1</v>
      </c>
      <c r="B85" s="68" t="s">
        <v>59</v>
      </c>
      <c r="C85" s="31"/>
      <c r="D85" s="32"/>
      <c r="E85" s="32"/>
      <c r="F85" s="32"/>
      <c r="G85" s="32"/>
      <c r="H85" s="32"/>
    </row>
    <row r="86" spans="1:10" x14ac:dyDescent="0.25">
      <c r="A86" s="32"/>
      <c r="B86" s="69" t="s">
        <v>103</v>
      </c>
      <c r="C86" s="70">
        <v>0</v>
      </c>
      <c r="D86" s="71">
        <v>0</v>
      </c>
      <c r="E86" s="71">
        <v>0</v>
      </c>
      <c r="F86" s="71">
        <v>0</v>
      </c>
      <c r="G86" s="71">
        <v>0</v>
      </c>
      <c r="H86" s="71">
        <v>0</v>
      </c>
    </row>
    <row r="87" spans="1:10" x14ac:dyDescent="0.25">
      <c r="A87" s="32"/>
      <c r="B87" s="32" t="s">
        <v>104</v>
      </c>
      <c r="C87" s="70">
        <v>0</v>
      </c>
      <c r="D87" s="70">
        <v>0</v>
      </c>
      <c r="E87" s="70">
        <v>-3.3906499999999999</v>
      </c>
      <c r="F87" s="70">
        <v>0</v>
      </c>
      <c r="G87" s="70">
        <v>0</v>
      </c>
      <c r="H87" s="70">
        <v>0</v>
      </c>
    </row>
    <row r="88" spans="1:10" x14ac:dyDescent="0.25">
      <c r="A88" s="32"/>
      <c r="B88" s="32" t="s">
        <v>105</v>
      </c>
      <c r="C88" s="70">
        <v>-63.122210000000003</v>
      </c>
      <c r="D88" s="70">
        <v>42.326450000000001</v>
      </c>
      <c r="E88" s="70">
        <v>0</v>
      </c>
      <c r="F88" s="70">
        <v>0</v>
      </c>
      <c r="G88" s="70">
        <v>0</v>
      </c>
      <c r="H88" s="70">
        <v>0</v>
      </c>
    </row>
    <row r="89" spans="1:10" x14ac:dyDescent="0.25">
      <c r="A89" s="32"/>
      <c r="B89" s="72" t="s">
        <v>106</v>
      </c>
      <c r="C89" s="37">
        <f t="shared" ref="C89:H89" si="6">+SUM(C86:C88)</f>
        <v>-63.122210000000003</v>
      </c>
      <c r="D89" s="37">
        <f t="shared" si="6"/>
        <v>42.326450000000001</v>
      </c>
      <c r="E89" s="37">
        <f t="shared" si="6"/>
        <v>-3.3906499999999999</v>
      </c>
      <c r="F89" s="37">
        <f t="shared" si="6"/>
        <v>0</v>
      </c>
      <c r="G89" s="37">
        <f t="shared" si="6"/>
        <v>0</v>
      </c>
      <c r="H89" s="37">
        <f t="shared" si="6"/>
        <v>0</v>
      </c>
    </row>
    <row r="90" spans="1:10" x14ac:dyDescent="0.25">
      <c r="A90" s="32"/>
      <c r="B90" s="32"/>
      <c r="C90" s="38">
        <f t="shared" ref="C90:H90" si="7">+C89-C47</f>
        <v>0</v>
      </c>
      <c r="D90" s="38">
        <f t="shared" si="7"/>
        <v>0</v>
      </c>
      <c r="E90" s="38">
        <f t="shared" si="7"/>
        <v>0</v>
      </c>
      <c r="F90" s="38">
        <f t="shared" si="7"/>
        <v>0</v>
      </c>
      <c r="G90" s="38">
        <f t="shared" si="7"/>
        <v>0</v>
      </c>
      <c r="H90" s="38">
        <f t="shared" si="7"/>
        <v>0</v>
      </c>
    </row>
    <row r="91" spans="1:10" x14ac:dyDescent="0.25">
      <c r="A91" s="32">
        <v>2</v>
      </c>
      <c r="B91" s="72" t="s">
        <v>107</v>
      </c>
      <c r="C91" s="31"/>
      <c r="D91" s="32"/>
      <c r="E91" s="32"/>
      <c r="F91" s="32"/>
      <c r="G91" s="32"/>
      <c r="H91" s="32"/>
    </row>
    <row r="92" spans="1:10" x14ac:dyDescent="0.25">
      <c r="A92" s="32"/>
      <c r="B92" s="32" t="s">
        <v>108</v>
      </c>
      <c r="C92" s="70">
        <v>345.58440999999999</v>
      </c>
      <c r="D92" s="70">
        <v>361.87943000000001</v>
      </c>
      <c r="E92" s="70">
        <v>326.91806000000003</v>
      </c>
      <c r="F92" s="70">
        <v>347.49975000000001</v>
      </c>
      <c r="G92" s="70">
        <v>439.96246000000002</v>
      </c>
      <c r="H92" s="70">
        <v>347.10649999999998</v>
      </c>
    </row>
    <row r="93" spans="1:10" x14ac:dyDescent="0.25">
      <c r="A93" s="32"/>
      <c r="B93" s="32" t="s">
        <v>109</v>
      </c>
      <c r="C93" s="70">
        <v>4.4680000000000002E-4</v>
      </c>
      <c r="D93" s="70">
        <v>0</v>
      </c>
      <c r="E93" s="70">
        <v>0</v>
      </c>
      <c r="F93" s="70">
        <v>-3.8699999999999999E-5</v>
      </c>
      <c r="G93" s="70">
        <v>0</v>
      </c>
      <c r="H93" s="70">
        <v>0</v>
      </c>
    </row>
    <row r="94" spans="1:10" x14ac:dyDescent="0.25">
      <c r="A94" s="32"/>
      <c r="B94" s="32" t="s">
        <v>110</v>
      </c>
      <c r="C94" s="70">
        <v>2.0175484546913758E-14</v>
      </c>
      <c r="D94" s="70">
        <v>6.2800000000038381E-3</v>
      </c>
      <c r="E94" s="70">
        <v>0</v>
      </c>
      <c r="F94" s="70">
        <v>-4.610047966199099E-15</v>
      </c>
      <c r="G94" s="70">
        <v>0</v>
      </c>
      <c r="H94" s="70">
        <v>0</v>
      </c>
    </row>
    <row r="95" spans="1:10" x14ac:dyDescent="0.25">
      <c r="A95" s="32"/>
      <c r="B95" s="72" t="s">
        <v>106</v>
      </c>
      <c r="C95" s="37">
        <f t="shared" ref="C95:H95" si="8">SUM(C92:C94)</f>
        <v>345.58485680000001</v>
      </c>
      <c r="D95" s="37">
        <f t="shared" si="8"/>
        <v>361.88571000000002</v>
      </c>
      <c r="E95" s="37">
        <f t="shared" si="8"/>
        <v>326.91806000000003</v>
      </c>
      <c r="F95" s="37">
        <f t="shared" si="8"/>
        <v>347.4997113</v>
      </c>
      <c r="G95" s="37">
        <f t="shared" si="8"/>
        <v>439.96246000000002</v>
      </c>
      <c r="H95" s="37">
        <f t="shared" si="8"/>
        <v>347.10649999999998</v>
      </c>
    </row>
    <row r="96" spans="1:10" s="3" customFormat="1" x14ac:dyDescent="0.25">
      <c r="A96" s="32"/>
      <c r="B96" s="32"/>
      <c r="C96" s="70">
        <f t="shared" ref="C96:H96" si="9">+C95-C16</f>
        <v>0</v>
      </c>
      <c r="D96" s="70">
        <f t="shared" si="9"/>
        <v>0</v>
      </c>
      <c r="E96" s="70">
        <f t="shared" si="9"/>
        <v>0</v>
      </c>
      <c r="F96" s="70">
        <f t="shared" si="9"/>
        <v>0</v>
      </c>
      <c r="G96" s="70">
        <f t="shared" si="9"/>
        <v>0</v>
      </c>
      <c r="H96" s="70">
        <f t="shared" si="9"/>
        <v>0</v>
      </c>
      <c r="I96" s="2"/>
      <c r="J96" s="2"/>
    </row>
    <row r="97" spans="1:10" s="3" customFormat="1" x14ac:dyDescent="0.25">
      <c r="A97" s="32">
        <v>3</v>
      </c>
      <c r="B97" s="72" t="s">
        <v>99</v>
      </c>
      <c r="C97" s="31"/>
      <c r="D97" s="32"/>
      <c r="E97" s="32"/>
      <c r="F97" s="32"/>
      <c r="G97" s="32"/>
      <c r="H97" s="32"/>
      <c r="I97" s="2"/>
      <c r="J97" s="2"/>
    </row>
    <row r="98" spans="1:10" s="3" customFormat="1" x14ac:dyDescent="0.25">
      <c r="A98" s="32"/>
      <c r="B98" s="32" t="s">
        <v>111</v>
      </c>
      <c r="C98" s="73">
        <v>-304.71915150000001</v>
      </c>
      <c r="D98" s="73">
        <v>-400.78570400000001</v>
      </c>
      <c r="E98" s="73">
        <v>-475.71443340000002</v>
      </c>
      <c r="F98" s="73">
        <v>-464.75181709999993</v>
      </c>
      <c r="G98" s="73">
        <v>-481.46292709999994</v>
      </c>
      <c r="H98" s="73">
        <v>-479.39137660000006</v>
      </c>
      <c r="I98" s="2"/>
      <c r="J98" s="2"/>
    </row>
    <row r="99" spans="1:10" s="3" customFormat="1" x14ac:dyDescent="0.25">
      <c r="A99" s="32"/>
      <c r="B99" s="32" t="s">
        <v>112</v>
      </c>
      <c r="C99" s="73">
        <v>0</v>
      </c>
      <c r="D99" s="73">
        <v>0</v>
      </c>
      <c r="E99" s="73">
        <v>0</v>
      </c>
      <c r="F99" s="73">
        <v>0</v>
      </c>
      <c r="G99" s="73">
        <v>0</v>
      </c>
      <c r="H99" s="73">
        <v>0</v>
      </c>
      <c r="I99" s="2"/>
      <c r="J99" s="2"/>
    </row>
    <row r="100" spans="1:10" s="3" customFormat="1" x14ac:dyDescent="0.25">
      <c r="A100" s="32"/>
      <c r="B100" s="32" t="s">
        <v>113</v>
      </c>
      <c r="C100" s="73">
        <v>0</v>
      </c>
      <c r="D100" s="73">
        <v>0</v>
      </c>
      <c r="E100" s="73">
        <v>0</v>
      </c>
      <c r="F100" s="73">
        <v>0</v>
      </c>
      <c r="G100" s="73">
        <v>0</v>
      </c>
      <c r="H100" s="73">
        <v>0</v>
      </c>
      <c r="I100" s="2"/>
      <c r="J100" s="2"/>
    </row>
    <row r="101" spans="1:10" s="3" customFormat="1" x14ac:dyDescent="0.25">
      <c r="A101" s="32"/>
      <c r="B101" s="32" t="s">
        <v>114</v>
      </c>
      <c r="C101" s="73">
        <v>-0.87749920000000003</v>
      </c>
      <c r="D101" s="73">
        <v>-1.7785933999999999</v>
      </c>
      <c r="E101" s="73">
        <v>-1.4861081</v>
      </c>
      <c r="F101" s="73">
        <v>-1.5039297</v>
      </c>
      <c r="G101" s="73">
        <v>-0.45292129999999997</v>
      </c>
      <c r="H101" s="73">
        <v>-1.0683811000000001</v>
      </c>
      <c r="I101" s="2"/>
      <c r="J101" s="2"/>
    </row>
    <row r="102" spans="1:10" s="3" customFormat="1" x14ac:dyDescent="0.25">
      <c r="A102" s="32"/>
      <c r="B102" s="74" t="s">
        <v>115</v>
      </c>
      <c r="C102" s="73">
        <v>-14.381489999999999</v>
      </c>
      <c r="D102" s="73">
        <v>-12.54406</v>
      </c>
      <c r="E102" s="73">
        <v>-12.62067</v>
      </c>
      <c r="F102" s="73">
        <v>-10.76356</v>
      </c>
      <c r="G102" s="73">
        <v>-10.34695</v>
      </c>
      <c r="H102" s="73">
        <v>-2.68621</v>
      </c>
      <c r="I102" s="2"/>
      <c r="J102" s="2"/>
    </row>
    <row r="103" spans="1:10" s="3" customFormat="1" x14ac:dyDescent="0.25">
      <c r="A103" s="32"/>
      <c r="B103" s="74" t="s">
        <v>110</v>
      </c>
      <c r="C103" s="73">
        <v>0</v>
      </c>
      <c r="D103" s="73">
        <v>0</v>
      </c>
      <c r="E103" s="73">
        <v>0</v>
      </c>
      <c r="F103" s="73">
        <v>0</v>
      </c>
      <c r="G103" s="73">
        <v>0</v>
      </c>
      <c r="H103" s="73">
        <v>0</v>
      </c>
      <c r="I103" s="2"/>
      <c r="J103" s="2"/>
    </row>
    <row r="104" spans="1:10" s="3" customFormat="1" x14ac:dyDescent="0.25">
      <c r="A104" s="32"/>
      <c r="B104" s="72" t="s">
        <v>106</v>
      </c>
      <c r="C104" s="41">
        <f t="shared" ref="C104:H104" si="10">+SUM(C98:C103)</f>
        <v>-319.97814069999998</v>
      </c>
      <c r="D104" s="41">
        <f t="shared" si="10"/>
        <v>-415.10835739999999</v>
      </c>
      <c r="E104" s="41">
        <f t="shared" si="10"/>
        <v>-489.82121150000006</v>
      </c>
      <c r="F104" s="41">
        <f t="shared" si="10"/>
        <v>-477.01930679999992</v>
      </c>
      <c r="G104" s="41">
        <f t="shared" si="10"/>
        <v>-492.26279839999995</v>
      </c>
      <c r="H104" s="41">
        <f t="shared" si="10"/>
        <v>-483.14596770000009</v>
      </c>
      <c r="I104" s="2"/>
      <c r="J104" s="2"/>
    </row>
    <row r="105" spans="1:10" s="3" customFormat="1" x14ac:dyDescent="0.25">
      <c r="A105" s="32"/>
      <c r="B105" s="32"/>
      <c r="C105" s="73">
        <f t="shared" ref="C105:H105" si="11">+C104-C78</f>
        <v>0</v>
      </c>
      <c r="D105" s="73">
        <f t="shared" si="11"/>
        <v>0</v>
      </c>
      <c r="E105" s="73">
        <f t="shared" si="11"/>
        <v>0</v>
      </c>
      <c r="F105" s="73">
        <f t="shared" si="11"/>
        <v>0</v>
      </c>
      <c r="G105" s="73">
        <f t="shared" si="11"/>
        <v>0</v>
      </c>
      <c r="H105" s="73">
        <f t="shared" si="11"/>
        <v>0</v>
      </c>
      <c r="I105" s="2"/>
      <c r="J105" s="2"/>
    </row>
  </sheetData>
  <mergeCells count="5">
    <mergeCell ref="G1:H1"/>
    <mergeCell ref="B2:H2"/>
    <mergeCell ref="D4:H4"/>
    <mergeCell ref="D5:H5"/>
    <mergeCell ref="H42:H43"/>
  </mergeCells>
  <pageMargins left="0.5" right="0.5" top="0.5" bottom="0.5" header="0.5" footer="0.5"/>
  <pageSetup scale="59" fitToHeight="2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5"/>
  <sheetViews>
    <sheetView topLeftCell="C53" workbookViewId="0">
      <selection activeCell="H74" sqref="H74"/>
    </sheetView>
  </sheetViews>
  <sheetFormatPr defaultColWidth="9.140625" defaultRowHeight="15" x14ac:dyDescent="0.25"/>
  <cols>
    <col min="1" max="1" width="7.140625" style="3" customWidth="1"/>
    <col min="2" max="2" width="48" style="3" customWidth="1"/>
    <col min="3" max="3" width="14" style="2" customWidth="1"/>
    <col min="4" max="5" width="14.28515625" style="3" customWidth="1"/>
    <col min="6" max="6" width="13.7109375" style="3" customWidth="1"/>
    <col min="7" max="7" width="12.85546875" style="3" customWidth="1"/>
    <col min="8" max="8" width="12.28515625" style="3" customWidth="1"/>
    <col min="9" max="16384" width="9.140625" style="2"/>
  </cols>
  <sheetData>
    <row r="1" spans="1:8" x14ac:dyDescent="0.25">
      <c r="A1" s="42"/>
      <c r="B1" s="42"/>
      <c r="C1" s="42"/>
      <c r="D1" s="42"/>
      <c r="E1" s="42"/>
      <c r="F1" s="86" t="s">
        <v>120</v>
      </c>
      <c r="G1" s="86"/>
    </row>
    <row r="2" spans="1:8" x14ac:dyDescent="0.25">
      <c r="A2" s="86" t="s">
        <v>0</v>
      </c>
      <c r="B2" s="86"/>
      <c r="C2" s="86"/>
      <c r="D2" s="86"/>
      <c r="E2" s="86"/>
      <c r="F2" s="86"/>
      <c r="G2" s="86"/>
    </row>
    <row r="3" spans="1:8" x14ac:dyDescent="0.25">
      <c r="A3" s="42"/>
      <c r="B3" s="42"/>
      <c r="C3" s="42"/>
      <c r="D3" s="42"/>
      <c r="E3" s="42"/>
      <c r="F3" s="42"/>
      <c r="G3" s="42"/>
    </row>
    <row r="4" spans="1:8" x14ac:dyDescent="0.25">
      <c r="A4" s="42"/>
      <c r="B4" s="43" t="s">
        <v>1</v>
      </c>
      <c r="C4" s="88" t="s">
        <v>2</v>
      </c>
      <c r="D4" s="88"/>
      <c r="E4" s="88"/>
      <c r="F4" s="88"/>
      <c r="G4" s="88"/>
    </row>
    <row r="5" spans="1:8" x14ac:dyDescent="0.25">
      <c r="A5" s="42"/>
      <c r="B5" s="43" t="s">
        <v>3</v>
      </c>
      <c r="C5" s="88" t="s">
        <v>124</v>
      </c>
      <c r="D5" s="88"/>
      <c r="E5" s="88"/>
      <c r="F5" s="88"/>
      <c r="G5" s="88"/>
    </row>
    <row r="7" spans="1:8" ht="15.75" thickBot="1" x14ac:dyDescent="0.3">
      <c r="A7" s="45"/>
      <c r="B7" s="46"/>
      <c r="C7" s="46"/>
      <c r="F7" s="3" t="s">
        <v>4</v>
      </c>
    </row>
    <row r="8" spans="1:8" ht="29.25" customHeight="1" x14ac:dyDescent="0.25">
      <c r="A8" s="47" t="s">
        <v>5</v>
      </c>
      <c r="B8" s="48" t="s">
        <v>6</v>
      </c>
      <c r="C8" s="49" t="s">
        <v>7</v>
      </c>
      <c r="D8" s="49" t="s">
        <v>8</v>
      </c>
      <c r="E8" s="49" t="s">
        <v>9</v>
      </c>
      <c r="F8" s="49" t="s">
        <v>10</v>
      </c>
      <c r="G8" s="49" t="s">
        <v>11</v>
      </c>
      <c r="H8" s="49" t="s">
        <v>12</v>
      </c>
    </row>
    <row r="9" spans="1:8" s="3" customFormat="1" ht="15.75" x14ac:dyDescent="0.25">
      <c r="A9" s="50">
        <v>1</v>
      </c>
      <c r="B9" s="51" t="s">
        <v>13</v>
      </c>
      <c r="C9" s="52">
        <v>582.14340209999989</v>
      </c>
      <c r="D9" s="52">
        <v>543.87726499999997</v>
      </c>
      <c r="E9" s="52">
        <v>836.18708830000014</v>
      </c>
      <c r="F9" s="52">
        <v>670.28274579999993</v>
      </c>
      <c r="G9" s="52">
        <v>189.95395679999996</v>
      </c>
      <c r="H9" s="52">
        <v>227.28814469999998</v>
      </c>
    </row>
    <row r="10" spans="1:8" s="3" customFormat="1" ht="15.75" x14ac:dyDescent="0.25">
      <c r="A10" s="50">
        <v>2</v>
      </c>
      <c r="B10" s="51" t="s">
        <v>14</v>
      </c>
      <c r="C10" s="52">
        <v>1164.8370018999999</v>
      </c>
      <c r="D10" s="52">
        <v>1681.3069712000001</v>
      </c>
      <c r="E10" s="52">
        <v>1788.6287624000001</v>
      </c>
      <c r="F10" s="52">
        <v>1675.5234162000002</v>
      </c>
      <c r="G10" s="52">
        <v>918.85393720000002</v>
      </c>
      <c r="H10" s="52">
        <v>1038.2493706</v>
      </c>
    </row>
    <row r="11" spans="1:8" s="3" customFormat="1" ht="15.75" x14ac:dyDescent="0.25">
      <c r="A11" s="50">
        <v>3</v>
      </c>
      <c r="B11" s="51" t="s">
        <v>15</v>
      </c>
      <c r="C11" s="52">
        <v>91.562390199999996</v>
      </c>
      <c r="D11" s="52">
        <v>99.985775000000004</v>
      </c>
      <c r="E11" s="52">
        <v>105.85911249999999</v>
      </c>
      <c r="F11" s="52">
        <v>101.77417749999999</v>
      </c>
      <c r="G11" s="52">
        <v>105.95215</v>
      </c>
      <c r="H11" s="52">
        <v>94.805490000000006</v>
      </c>
    </row>
    <row r="12" spans="1:8" s="3" customFormat="1" ht="15.75" x14ac:dyDescent="0.25">
      <c r="A12" s="50">
        <v>4</v>
      </c>
      <c r="B12" s="51" t="s">
        <v>16</v>
      </c>
      <c r="C12" s="52">
        <v>650.39813479999998</v>
      </c>
      <c r="D12" s="52">
        <v>711.80777079999996</v>
      </c>
      <c r="E12" s="52">
        <v>843.75093770000001</v>
      </c>
      <c r="F12" s="52">
        <v>882.72765909999998</v>
      </c>
      <c r="G12" s="52">
        <v>973.30379000000005</v>
      </c>
      <c r="H12" s="52">
        <v>1194.4978536000001</v>
      </c>
    </row>
    <row r="13" spans="1:8" s="3" customFormat="1" ht="15.75" x14ac:dyDescent="0.25">
      <c r="A13" s="50">
        <v>5</v>
      </c>
      <c r="B13" s="51" t="s">
        <v>17</v>
      </c>
      <c r="C13" s="52">
        <v>34.893770000000004</v>
      </c>
      <c r="D13" s="53">
        <v>61.72193</v>
      </c>
      <c r="E13" s="53">
        <v>83.018180000000001</v>
      </c>
      <c r="F13" s="53">
        <v>39.563479999999998</v>
      </c>
      <c r="G13" s="53">
        <v>231.64931000000001</v>
      </c>
      <c r="H13" s="53">
        <v>44.873669999999997</v>
      </c>
    </row>
    <row r="14" spans="1:8" s="3" customFormat="1" ht="15.75" x14ac:dyDescent="0.25">
      <c r="A14" s="50">
        <v>6</v>
      </c>
      <c r="B14" s="51" t="s">
        <v>18</v>
      </c>
      <c r="C14" s="54"/>
      <c r="D14" s="54"/>
      <c r="E14" s="54"/>
      <c r="F14" s="54"/>
      <c r="G14" s="54"/>
      <c r="H14" s="54"/>
    </row>
    <row r="15" spans="1:8" s="3" customFormat="1" ht="15.75" x14ac:dyDescent="0.25">
      <c r="A15" s="55">
        <v>6.1</v>
      </c>
      <c r="B15" s="51" t="s">
        <v>19</v>
      </c>
      <c r="C15" s="52">
        <v>4.0775399999999999</v>
      </c>
      <c r="D15" s="52">
        <v>4.2406800000000002</v>
      </c>
      <c r="E15" s="52">
        <v>4.5628799999999998</v>
      </c>
      <c r="F15" s="52">
        <v>5.37</v>
      </c>
      <c r="G15" s="52">
        <v>12.15448</v>
      </c>
      <c r="H15" s="52">
        <v>22.790099999999999</v>
      </c>
    </row>
    <row r="16" spans="1:8" s="3" customFormat="1" ht="15.75" x14ac:dyDescent="0.25">
      <c r="A16" s="55">
        <v>6.2</v>
      </c>
      <c r="B16" s="51" t="s">
        <v>20</v>
      </c>
      <c r="C16" s="52">
        <v>126.36559</v>
      </c>
      <c r="D16" s="52">
        <v>109.29912</v>
      </c>
      <c r="E16" s="52">
        <v>107.37877</v>
      </c>
      <c r="F16" s="52">
        <v>117.46156699999999</v>
      </c>
      <c r="G16" s="52">
        <v>87.632130000000004</v>
      </c>
      <c r="H16" s="52">
        <v>128.7116</v>
      </c>
    </row>
    <row r="17" spans="1:8" s="3" customFormat="1" ht="15.75" x14ac:dyDescent="0.25">
      <c r="A17" s="55">
        <v>6.3</v>
      </c>
      <c r="B17" s="51" t="s">
        <v>21</v>
      </c>
      <c r="C17" s="52">
        <v>150.594674</v>
      </c>
      <c r="D17" s="52">
        <v>162.89070380000001</v>
      </c>
      <c r="E17" s="52">
        <v>158.62913739999999</v>
      </c>
      <c r="F17" s="52">
        <v>166.16882940000002</v>
      </c>
      <c r="G17" s="52">
        <v>154.8355397</v>
      </c>
      <c r="H17" s="52">
        <v>148.51346740000002</v>
      </c>
    </row>
    <row r="18" spans="1:8" s="3" customFormat="1" ht="15.75" x14ac:dyDescent="0.25">
      <c r="A18" s="55">
        <v>6.4</v>
      </c>
      <c r="B18" s="51" t="s">
        <v>22</v>
      </c>
      <c r="C18" s="52">
        <v>37.515317199999998</v>
      </c>
      <c r="D18" s="52">
        <v>29.763446800000001</v>
      </c>
      <c r="E18" s="52">
        <v>25.825398399999997</v>
      </c>
      <c r="F18" s="52">
        <v>52.148316799999996</v>
      </c>
      <c r="G18" s="52">
        <v>48.371745999999995</v>
      </c>
      <c r="H18" s="52">
        <v>50.241574700000008</v>
      </c>
    </row>
    <row r="19" spans="1:8" s="3" customFormat="1" ht="15.75" x14ac:dyDescent="0.25">
      <c r="A19" s="55">
        <v>6.5</v>
      </c>
      <c r="B19" s="51" t="s">
        <v>23</v>
      </c>
      <c r="C19" s="52">
        <v>2.1753999999999998</v>
      </c>
      <c r="D19" s="52">
        <v>2.08073</v>
      </c>
      <c r="E19" s="52">
        <v>7.1332700000000004</v>
      </c>
      <c r="F19" s="52">
        <v>1.7299</v>
      </c>
      <c r="G19" s="52">
        <v>1.0296400000000001</v>
      </c>
      <c r="H19" s="52">
        <v>0.44772000000000001</v>
      </c>
    </row>
    <row r="20" spans="1:8" s="3" customFormat="1" ht="15.75" x14ac:dyDescent="0.25">
      <c r="A20" s="55">
        <v>6.6</v>
      </c>
      <c r="B20" s="51" t="s">
        <v>24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</row>
    <row r="21" spans="1:8" s="3" customFormat="1" ht="15.75" x14ac:dyDescent="0.25">
      <c r="A21" s="55">
        <v>6.7</v>
      </c>
      <c r="B21" s="51" t="s">
        <v>25</v>
      </c>
      <c r="C21" s="52">
        <v>0</v>
      </c>
      <c r="D21" s="52">
        <v>0</v>
      </c>
      <c r="E21" s="52">
        <v>0</v>
      </c>
      <c r="F21" s="52">
        <v>0</v>
      </c>
      <c r="G21" s="52">
        <v>0</v>
      </c>
      <c r="H21" s="52">
        <v>0</v>
      </c>
    </row>
    <row r="22" spans="1:8" s="3" customFormat="1" ht="15.75" x14ac:dyDescent="0.25">
      <c r="A22" s="55">
        <v>6.8</v>
      </c>
      <c r="B22" s="51" t="s">
        <v>26</v>
      </c>
      <c r="C22" s="52">
        <v>13.551925000000001</v>
      </c>
      <c r="D22" s="52">
        <v>12.8338971</v>
      </c>
      <c r="E22" s="52">
        <v>18.421679099999999</v>
      </c>
      <c r="F22" s="52">
        <v>23.232355899999998</v>
      </c>
      <c r="G22" s="52">
        <v>25.612402100000001</v>
      </c>
      <c r="H22" s="52">
        <v>15.235441000000002</v>
      </c>
    </row>
    <row r="23" spans="1:8" s="3" customFormat="1" ht="15.75" x14ac:dyDescent="0.25">
      <c r="A23" s="55">
        <v>6.9</v>
      </c>
      <c r="B23" s="51" t="s">
        <v>27</v>
      </c>
      <c r="C23" s="52">
        <v>16.773199999999999</v>
      </c>
      <c r="D23" s="52">
        <v>18.450520000000001</v>
      </c>
      <c r="E23" s="52">
        <v>18.450520000000001</v>
      </c>
      <c r="F23" s="52">
        <v>18.450520000000001</v>
      </c>
      <c r="G23" s="52">
        <v>18.451000000000001</v>
      </c>
      <c r="H23" s="52">
        <v>18.451000000000001</v>
      </c>
    </row>
    <row r="24" spans="1:8" s="3" customFormat="1" ht="15.75" x14ac:dyDescent="0.25">
      <c r="A24" s="55"/>
      <c r="B24" s="51" t="s">
        <v>28</v>
      </c>
      <c r="C24" s="56">
        <f t="shared" ref="C24:H24" si="0">+SUM(C15:C23)</f>
        <v>351.05364619999995</v>
      </c>
      <c r="D24" s="56">
        <f t="shared" si="0"/>
        <v>339.5590977</v>
      </c>
      <c r="E24" s="56">
        <f t="shared" si="0"/>
        <v>340.40165489999993</v>
      </c>
      <c r="F24" s="56">
        <f t="shared" si="0"/>
        <v>384.56148909999996</v>
      </c>
      <c r="G24" s="56">
        <f t="shared" si="0"/>
        <v>348.08693779999999</v>
      </c>
      <c r="H24" s="56">
        <f t="shared" si="0"/>
        <v>384.3909031</v>
      </c>
    </row>
    <row r="25" spans="1:8" s="3" customFormat="1" ht="15.75" x14ac:dyDescent="0.25">
      <c r="A25" s="55">
        <v>7</v>
      </c>
      <c r="B25" s="51" t="s">
        <v>29</v>
      </c>
      <c r="C25" s="54"/>
      <c r="D25" s="54"/>
      <c r="E25" s="54"/>
      <c r="F25" s="54"/>
      <c r="G25" s="54"/>
      <c r="H25" s="54"/>
    </row>
    <row r="26" spans="1:8" s="3" customFormat="1" ht="15.75" x14ac:dyDescent="0.25">
      <c r="A26" s="55" t="s">
        <v>30</v>
      </c>
      <c r="B26" s="51" t="s">
        <v>31</v>
      </c>
      <c r="C26" s="52">
        <v>2276.7396781000002</v>
      </c>
      <c r="D26" s="52">
        <v>2320.8755004999998</v>
      </c>
      <c r="E26" s="52">
        <v>2352.5238219999997</v>
      </c>
      <c r="F26" s="52">
        <v>2316.5095056999999</v>
      </c>
      <c r="G26" s="52">
        <v>2760.2229399000003</v>
      </c>
      <c r="H26" s="52">
        <v>2959.3575581999999</v>
      </c>
    </row>
    <row r="27" spans="1:8" s="3" customFormat="1" ht="15.75" x14ac:dyDescent="0.25">
      <c r="A27" s="55" t="s">
        <v>32</v>
      </c>
      <c r="B27" s="51" t="s">
        <v>33</v>
      </c>
      <c r="C27" s="52">
        <v>14.43939</v>
      </c>
      <c r="D27" s="52">
        <v>638.12981560000003</v>
      </c>
      <c r="E27" s="52">
        <v>203.51018289999999</v>
      </c>
      <c r="F27" s="52">
        <v>207.45343</v>
      </c>
      <c r="G27" s="52">
        <v>194.47176769999999</v>
      </c>
      <c r="H27" s="52">
        <v>132.58834229999999</v>
      </c>
    </row>
    <row r="28" spans="1:8" s="3" customFormat="1" ht="15.75" x14ac:dyDescent="0.25">
      <c r="A28" s="55" t="s">
        <v>34</v>
      </c>
      <c r="B28" s="51" t="s">
        <v>35</v>
      </c>
      <c r="C28" s="52">
        <v>80.4224119</v>
      </c>
      <c r="D28" s="52">
        <v>33.729686999999998</v>
      </c>
      <c r="E28" s="52">
        <v>-14.547310400000001</v>
      </c>
      <c r="F28" s="52">
        <v>-9.1043631000000005</v>
      </c>
      <c r="G28" s="52">
        <v>454.82840179999999</v>
      </c>
      <c r="H28" s="52">
        <v>125.4545633</v>
      </c>
    </row>
    <row r="29" spans="1:8" s="3" customFormat="1" ht="15.75" x14ac:dyDescent="0.25">
      <c r="A29" s="55" t="s">
        <v>36</v>
      </c>
      <c r="B29" s="51" t="s">
        <v>37</v>
      </c>
      <c r="C29" s="52">
        <v>171.9531552</v>
      </c>
      <c r="D29" s="52">
        <v>194.62742030000001</v>
      </c>
      <c r="E29" s="52">
        <v>190.42815940000003</v>
      </c>
      <c r="F29" s="52">
        <v>187.63941270000001</v>
      </c>
      <c r="G29" s="52">
        <v>187.598308</v>
      </c>
      <c r="H29" s="52">
        <v>182.42000289999999</v>
      </c>
    </row>
    <row r="30" spans="1:8" s="3" customFormat="1" ht="15.75" x14ac:dyDescent="0.25">
      <c r="A30" s="55" t="s">
        <v>38</v>
      </c>
      <c r="B30" s="51" t="s">
        <v>39</v>
      </c>
      <c r="C30" s="52">
        <v>255.89924079999997</v>
      </c>
      <c r="D30" s="52">
        <v>251.6006505</v>
      </c>
      <c r="E30" s="52">
        <v>239.65891149999999</v>
      </c>
      <c r="F30" s="52">
        <v>257.80172729999998</v>
      </c>
      <c r="G30" s="52">
        <v>386.92124270000005</v>
      </c>
      <c r="H30" s="52">
        <v>301.07010629999996</v>
      </c>
    </row>
    <row r="31" spans="1:8" s="3" customFormat="1" ht="15.75" x14ac:dyDescent="0.25">
      <c r="A31" s="55"/>
      <c r="B31" s="51"/>
      <c r="C31" s="52"/>
      <c r="D31" s="52"/>
      <c r="E31" s="52"/>
      <c r="F31" s="52"/>
      <c r="G31" s="52"/>
      <c r="H31" s="52"/>
    </row>
    <row r="32" spans="1:8" s="3" customFormat="1" ht="15.75" x14ac:dyDescent="0.25">
      <c r="A32" s="55">
        <v>7.2</v>
      </c>
      <c r="B32" s="51" t="s">
        <v>40</v>
      </c>
      <c r="C32" s="52"/>
      <c r="D32" s="52"/>
      <c r="E32" s="52"/>
      <c r="F32" s="52"/>
      <c r="G32" s="52"/>
      <c r="H32" s="52"/>
    </row>
    <row r="33" spans="1:8" s="3" customFormat="1" ht="15.75" x14ac:dyDescent="0.25">
      <c r="A33" s="55" t="s">
        <v>41</v>
      </c>
      <c r="B33" s="51" t="s">
        <v>42</v>
      </c>
      <c r="C33" s="52">
        <v>2.7937699999999999</v>
      </c>
      <c r="D33" s="52">
        <v>24.379629999999999</v>
      </c>
      <c r="E33" s="52">
        <v>40.353670000000001</v>
      </c>
      <c r="F33" s="52">
        <v>7.9526500000000002</v>
      </c>
      <c r="G33" s="52">
        <v>0</v>
      </c>
      <c r="H33" s="52">
        <v>0</v>
      </c>
    </row>
    <row r="34" spans="1:8" s="3" customFormat="1" ht="15.75" x14ac:dyDescent="0.25">
      <c r="A34" s="55" t="s">
        <v>43</v>
      </c>
      <c r="B34" s="51" t="s">
        <v>44</v>
      </c>
      <c r="C34" s="52">
        <v>165.7935028</v>
      </c>
      <c r="D34" s="52">
        <v>172.30803280000001</v>
      </c>
      <c r="E34" s="52">
        <v>198.07238460000002</v>
      </c>
      <c r="F34" s="52">
        <v>239.94968529999997</v>
      </c>
      <c r="G34" s="52">
        <v>44.336127799999986</v>
      </c>
      <c r="H34" s="52">
        <v>150.40634560000001</v>
      </c>
    </row>
    <row r="35" spans="1:8" s="3" customFormat="1" ht="15.75" x14ac:dyDescent="0.25">
      <c r="A35" s="55" t="s">
        <v>45</v>
      </c>
      <c r="B35" s="51" t="s">
        <v>46</v>
      </c>
      <c r="C35" s="52">
        <v>19.532162599999999</v>
      </c>
      <c r="D35" s="52">
        <v>47.441524999999999</v>
      </c>
      <c r="E35" s="52">
        <v>44.652574999999999</v>
      </c>
      <c r="F35" s="52">
        <v>35.102637999999999</v>
      </c>
      <c r="G35" s="52">
        <v>56.3484725</v>
      </c>
      <c r="H35" s="52">
        <v>27.212051499999998</v>
      </c>
    </row>
    <row r="36" spans="1:8" s="3" customFormat="1" ht="15.75" x14ac:dyDescent="0.25">
      <c r="A36" s="55" t="s">
        <v>47</v>
      </c>
      <c r="B36" s="51" t="s">
        <v>48</v>
      </c>
      <c r="C36" s="52">
        <v>43.765129999999999</v>
      </c>
      <c r="D36" s="52">
        <v>44.776980000000002</v>
      </c>
      <c r="E36" s="52">
        <v>45.132570000000001</v>
      </c>
      <c r="F36" s="52">
        <v>46.915869999999998</v>
      </c>
      <c r="G36" s="52">
        <v>50.98</v>
      </c>
      <c r="H36" s="52">
        <v>58.683363899999996</v>
      </c>
    </row>
    <row r="37" spans="1:8" s="3" customFormat="1" ht="15.75" x14ac:dyDescent="0.25">
      <c r="A37" s="55" t="s">
        <v>49</v>
      </c>
      <c r="B37" s="51" t="s">
        <v>50</v>
      </c>
      <c r="C37" s="52">
        <v>50.509534000000002</v>
      </c>
      <c r="D37" s="52">
        <v>56.818134999999998</v>
      </c>
      <c r="E37" s="52">
        <v>73.242616000000012</v>
      </c>
      <c r="F37" s="52">
        <v>52.723717499999999</v>
      </c>
      <c r="G37" s="52">
        <v>62.755511500000004</v>
      </c>
      <c r="H37" s="52">
        <v>46.630791400000007</v>
      </c>
    </row>
    <row r="38" spans="1:8" s="3" customFormat="1" ht="15.75" x14ac:dyDescent="0.25">
      <c r="A38" s="55"/>
      <c r="B38" s="51" t="s">
        <v>51</v>
      </c>
      <c r="C38" s="52">
        <f t="shared" ref="C38:H38" si="1">C33+C34+C35+C36+C37</f>
        <v>282.39409939999996</v>
      </c>
      <c r="D38" s="52">
        <f t="shared" si="1"/>
        <v>345.72430279999998</v>
      </c>
      <c r="E38" s="52">
        <f t="shared" si="1"/>
        <v>401.45381559999998</v>
      </c>
      <c r="F38" s="52">
        <f t="shared" si="1"/>
        <v>382.64456079999997</v>
      </c>
      <c r="G38" s="52">
        <f t="shared" si="1"/>
        <v>214.4201118</v>
      </c>
      <c r="H38" s="52">
        <f t="shared" si="1"/>
        <v>282.93255240000002</v>
      </c>
    </row>
    <row r="39" spans="1:8" s="3" customFormat="1" ht="15.75" x14ac:dyDescent="0.25">
      <c r="A39" s="55"/>
      <c r="B39" s="51"/>
      <c r="C39" s="57"/>
      <c r="D39" s="57"/>
      <c r="E39" s="57"/>
      <c r="F39" s="57"/>
      <c r="G39" s="57"/>
      <c r="H39" s="57"/>
    </row>
    <row r="40" spans="1:8" s="3" customFormat="1" ht="15.75" x14ac:dyDescent="0.25">
      <c r="A40" s="55">
        <v>7.3</v>
      </c>
      <c r="B40" s="51" t="s">
        <v>52</v>
      </c>
      <c r="C40" s="52">
        <v>106.49541210000001</v>
      </c>
      <c r="D40" s="52">
        <v>92.603675999999993</v>
      </c>
      <c r="E40" s="52">
        <v>45.629569100000005</v>
      </c>
      <c r="F40" s="52">
        <v>32.868260899999996</v>
      </c>
      <c r="G40" s="52">
        <v>2.0315400000000001E-2</v>
      </c>
      <c r="H40" s="52">
        <v>-9.6172999999999995E-2</v>
      </c>
    </row>
    <row r="41" spans="1:8" s="3" customFormat="1" ht="15.75" x14ac:dyDescent="0.25">
      <c r="A41" s="55">
        <v>7.4</v>
      </c>
      <c r="B41" s="51" t="s">
        <v>53</v>
      </c>
      <c r="C41" s="52">
        <v>0</v>
      </c>
      <c r="D41" s="52">
        <v>0</v>
      </c>
      <c r="E41" s="52">
        <v>0</v>
      </c>
      <c r="F41" s="52">
        <v>0</v>
      </c>
      <c r="G41" s="52">
        <v>0</v>
      </c>
      <c r="H41" s="52">
        <v>0</v>
      </c>
    </row>
    <row r="42" spans="1:8" s="3" customFormat="1" ht="15.75" x14ac:dyDescent="0.25">
      <c r="A42" s="55">
        <v>7.5</v>
      </c>
      <c r="B42" s="51" t="s">
        <v>54</v>
      </c>
      <c r="C42" s="52">
        <v>69.087714500000004</v>
      </c>
      <c r="D42" s="52">
        <v>67.138483199999996</v>
      </c>
      <c r="E42" s="52">
        <v>112.8868501</v>
      </c>
      <c r="F42" s="52">
        <v>67.082467400000013</v>
      </c>
      <c r="G42" s="52">
        <v>65.033520399999986</v>
      </c>
      <c r="H42" s="92">
        <v>416.20612610000001</v>
      </c>
    </row>
    <row r="43" spans="1:8" s="3" customFormat="1" ht="15.75" x14ac:dyDescent="0.25">
      <c r="A43" s="55">
        <v>7.6</v>
      </c>
      <c r="B43" s="51" t="s">
        <v>55</v>
      </c>
      <c r="C43" s="52">
        <v>171.3043289</v>
      </c>
      <c r="D43" s="52">
        <v>89.25913030000001</v>
      </c>
      <c r="E43" s="52">
        <v>140.89884810000001</v>
      </c>
      <c r="F43" s="52">
        <v>183.96650779999999</v>
      </c>
      <c r="G43" s="52">
        <v>200.24047560000002</v>
      </c>
      <c r="H43" s="93"/>
    </row>
    <row r="44" spans="1:8" s="3" customFormat="1" ht="15.75" x14ac:dyDescent="0.25">
      <c r="A44" s="50"/>
      <c r="B44" s="51" t="s">
        <v>56</v>
      </c>
      <c r="C44" s="56">
        <f t="shared" ref="C44:H44" si="2">C26+C38+C40+C41+C42+C43+C27+C28+C29+C30</f>
        <v>3428.7354309000002</v>
      </c>
      <c r="D44" s="56">
        <f t="shared" si="2"/>
        <v>4033.6886661999997</v>
      </c>
      <c r="E44" s="56">
        <f t="shared" si="2"/>
        <v>3672.4428483000002</v>
      </c>
      <c r="F44" s="56">
        <f t="shared" si="2"/>
        <v>3626.8615094999996</v>
      </c>
      <c r="G44" s="56">
        <f t="shared" si="2"/>
        <v>4463.7570833</v>
      </c>
      <c r="H44" s="56">
        <f t="shared" si="2"/>
        <v>4399.9330784999993</v>
      </c>
    </row>
    <row r="45" spans="1:8" s="3" customFormat="1" ht="15.75" x14ac:dyDescent="0.25">
      <c r="A45" s="50">
        <v>8</v>
      </c>
      <c r="B45" s="51" t="s">
        <v>57</v>
      </c>
      <c r="C45" s="52">
        <v>0.42272419999999999</v>
      </c>
      <c r="D45" s="52">
        <v>0.42778129999999998</v>
      </c>
      <c r="E45" s="52">
        <v>5.6830399999999996E-2</v>
      </c>
      <c r="F45" s="52">
        <v>3.1520914000000002</v>
      </c>
      <c r="G45" s="52">
        <v>0.2532413</v>
      </c>
      <c r="H45" s="52">
        <v>9.2418099999999989E-2</v>
      </c>
    </row>
    <row r="46" spans="1:8" s="3" customFormat="1" ht="15.75" x14ac:dyDescent="0.25">
      <c r="A46" s="50">
        <v>9</v>
      </c>
      <c r="B46" s="51" t="s">
        <v>58</v>
      </c>
      <c r="C46" s="52">
        <v>9.0016245000000001</v>
      </c>
      <c r="D46" s="52">
        <v>9.5895861</v>
      </c>
      <c r="E46" s="52">
        <v>18.910007700000001</v>
      </c>
      <c r="F46" s="52">
        <v>10.901655700000001</v>
      </c>
      <c r="G46" s="52">
        <v>126.11281949999999</v>
      </c>
      <c r="H46" s="52">
        <v>52.377981699999999</v>
      </c>
    </row>
    <row r="47" spans="1:8" s="3" customFormat="1" ht="15.75" x14ac:dyDescent="0.25">
      <c r="A47" s="50">
        <v>10</v>
      </c>
      <c r="B47" s="51" t="s">
        <v>59</v>
      </c>
      <c r="C47" s="52">
        <v>0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</row>
    <row r="48" spans="1:8" s="3" customFormat="1" ht="15.75" x14ac:dyDescent="0.25">
      <c r="A48" s="50">
        <v>11</v>
      </c>
      <c r="B48" s="51" t="s">
        <v>60</v>
      </c>
      <c r="C48" s="52">
        <v>1081.054828</v>
      </c>
      <c r="D48" s="52">
        <v>1089.7868562000001</v>
      </c>
      <c r="E48" s="52">
        <v>1159.4075715000001</v>
      </c>
      <c r="F48" s="52">
        <v>1195.0410288</v>
      </c>
      <c r="G48" s="52">
        <v>1219.4226992000001</v>
      </c>
      <c r="H48" s="52">
        <v>1388.0170054</v>
      </c>
    </row>
    <row r="49" spans="1:8" s="3" customFormat="1" ht="15.75" x14ac:dyDescent="0.25">
      <c r="A49" s="50">
        <v>12</v>
      </c>
      <c r="B49" s="51" t="s">
        <v>61</v>
      </c>
      <c r="C49" s="54"/>
      <c r="D49" s="58"/>
      <c r="E49" s="54"/>
      <c r="F49" s="54"/>
      <c r="G49" s="54"/>
      <c r="H49" s="54"/>
    </row>
    <row r="50" spans="1:8" ht="15.75" x14ac:dyDescent="0.25">
      <c r="A50" s="55">
        <v>12.1</v>
      </c>
      <c r="B50" s="51" t="s">
        <v>62</v>
      </c>
      <c r="C50" s="52">
        <v>4.8963999999999999</v>
      </c>
      <c r="D50" s="52">
        <v>25.068605000000002</v>
      </c>
      <c r="E50" s="52">
        <v>13.81873</v>
      </c>
      <c r="F50" s="52">
        <v>12.2934117</v>
      </c>
      <c r="G50" s="52">
        <v>18.035270000000001</v>
      </c>
      <c r="H50" s="52">
        <v>93.676010299999987</v>
      </c>
    </row>
    <row r="51" spans="1:8" ht="15.75" x14ac:dyDescent="0.25">
      <c r="A51" s="55">
        <v>12.2</v>
      </c>
      <c r="B51" s="51" t="s">
        <v>63</v>
      </c>
      <c r="C51" s="52">
        <v>73.496579999999994</v>
      </c>
      <c r="D51" s="52">
        <v>74.054050000000004</v>
      </c>
      <c r="E51" s="52">
        <v>66.096999999999994</v>
      </c>
      <c r="F51" s="52">
        <v>45.716360000000002</v>
      </c>
      <c r="G51" s="52">
        <v>20.587489999999999</v>
      </c>
      <c r="H51" s="52">
        <v>3.7420000000000002E-2</v>
      </c>
    </row>
    <row r="52" spans="1:8" ht="15.75" x14ac:dyDescent="0.25">
      <c r="A52" s="55">
        <v>12.3</v>
      </c>
      <c r="B52" s="51" t="s">
        <v>64</v>
      </c>
      <c r="C52" s="52">
        <v>7.7996400000000001</v>
      </c>
      <c r="D52" s="52">
        <v>14.3942643</v>
      </c>
      <c r="E52" s="52">
        <v>17.780867900000001</v>
      </c>
      <c r="F52" s="52">
        <v>16.942706000000001</v>
      </c>
      <c r="G52" s="52">
        <v>15.277881800000001</v>
      </c>
      <c r="H52" s="52">
        <v>14.162559999999999</v>
      </c>
    </row>
    <row r="53" spans="1:8" ht="15.75" x14ac:dyDescent="0.25">
      <c r="A53" s="55">
        <v>12.4</v>
      </c>
      <c r="B53" s="51" t="s">
        <v>65</v>
      </c>
      <c r="C53" s="52">
        <v>11.62344</v>
      </c>
      <c r="D53" s="52">
        <v>15.62067</v>
      </c>
      <c r="E53" s="52">
        <v>34.335262100000001</v>
      </c>
      <c r="F53" s="52">
        <v>22.147739999999999</v>
      </c>
      <c r="G53" s="52">
        <v>6.9284600000000003</v>
      </c>
      <c r="H53" s="52">
        <v>19.248360000000002</v>
      </c>
    </row>
    <row r="54" spans="1:8" ht="15.75" x14ac:dyDescent="0.25">
      <c r="A54" s="55">
        <v>12.5</v>
      </c>
      <c r="B54" s="51" t="s">
        <v>66</v>
      </c>
      <c r="C54" s="52">
        <v>20.094076000000001</v>
      </c>
      <c r="D54" s="52">
        <v>35.025089999999999</v>
      </c>
      <c r="E54" s="52">
        <v>34.49288</v>
      </c>
      <c r="F54" s="52">
        <v>37.626899999999999</v>
      </c>
      <c r="G54" s="52">
        <v>45.898319999999998</v>
      </c>
      <c r="H54" s="52">
        <v>75.468389999999999</v>
      </c>
    </row>
    <row r="55" spans="1:8" s="3" customFormat="1" ht="15.75" x14ac:dyDescent="0.25">
      <c r="A55" s="55">
        <v>12.6</v>
      </c>
      <c r="B55" s="51" t="s">
        <v>67</v>
      </c>
      <c r="C55" s="52">
        <v>49.79298</v>
      </c>
      <c r="D55" s="52">
        <v>52.505189999999999</v>
      </c>
      <c r="E55" s="52">
        <v>171.74548999999999</v>
      </c>
      <c r="F55" s="52">
        <v>75.011880000000005</v>
      </c>
      <c r="G55" s="52">
        <v>6.8163200000000002</v>
      </c>
      <c r="H55" s="52">
        <v>68.607799999999997</v>
      </c>
    </row>
    <row r="56" spans="1:8" s="3" customFormat="1" ht="15.75" x14ac:dyDescent="0.25">
      <c r="A56" s="55">
        <v>12.7</v>
      </c>
      <c r="B56" s="51" t="s">
        <v>68</v>
      </c>
      <c r="C56" s="52">
        <v>139.0683449</v>
      </c>
      <c r="D56" s="52">
        <v>124.2862322</v>
      </c>
      <c r="E56" s="52">
        <v>112.00997390000001</v>
      </c>
      <c r="F56" s="52">
        <v>1183.8752738000001</v>
      </c>
      <c r="G56" s="52">
        <v>432.61297039999999</v>
      </c>
      <c r="H56" s="52">
        <v>309.08217340000004</v>
      </c>
    </row>
    <row r="57" spans="1:8" ht="15.75" x14ac:dyDescent="0.25">
      <c r="A57" s="55">
        <v>12.8</v>
      </c>
      <c r="B57" s="51" t="s">
        <v>69</v>
      </c>
      <c r="C57" s="52">
        <v>0</v>
      </c>
      <c r="D57" s="52">
        <v>0</v>
      </c>
      <c r="E57" s="52">
        <v>0</v>
      </c>
      <c r="F57" s="52">
        <v>0</v>
      </c>
      <c r="G57" s="52">
        <v>0</v>
      </c>
      <c r="H57" s="52">
        <v>0</v>
      </c>
    </row>
    <row r="58" spans="1:8" ht="15.75" x14ac:dyDescent="0.25">
      <c r="A58" s="55">
        <v>12.9</v>
      </c>
      <c r="B58" s="51" t="s">
        <v>70</v>
      </c>
      <c r="C58" s="52">
        <v>0.87365999999999999</v>
      </c>
      <c r="D58" s="52">
        <v>1.2400100000000001</v>
      </c>
      <c r="E58" s="52">
        <v>0.60455999999999999</v>
      </c>
      <c r="F58" s="52">
        <v>0.71270999999999995</v>
      </c>
      <c r="G58" s="52">
        <v>0.30364999999999998</v>
      </c>
      <c r="H58" s="52">
        <v>0.37711</v>
      </c>
    </row>
    <row r="59" spans="1:8" ht="15.75" x14ac:dyDescent="0.25">
      <c r="A59" s="59">
        <v>12.1</v>
      </c>
      <c r="B59" s="51" t="s">
        <v>71</v>
      </c>
      <c r="C59" s="52">
        <v>21.946449999999999</v>
      </c>
      <c r="D59" s="52">
        <v>34.748722699999995</v>
      </c>
      <c r="E59" s="52">
        <v>2.4869500000000002</v>
      </c>
      <c r="F59" s="52">
        <v>7.5248439999999999</v>
      </c>
      <c r="G59" s="52">
        <v>27.1093735</v>
      </c>
      <c r="H59" s="52">
        <v>41.354140000000001</v>
      </c>
    </row>
    <row r="60" spans="1:8" ht="15.75" x14ac:dyDescent="0.25">
      <c r="A60" s="59">
        <v>12.11</v>
      </c>
      <c r="B60" s="51" t="s">
        <v>72</v>
      </c>
      <c r="C60" s="52">
        <v>11.188368100000002</v>
      </c>
      <c r="D60" s="52">
        <v>14.774772799999997</v>
      </c>
      <c r="E60" s="52">
        <v>23.259309999999996</v>
      </c>
      <c r="F60" s="52">
        <v>8.5469299999999997</v>
      </c>
      <c r="G60" s="52">
        <v>5.0127199999999981</v>
      </c>
      <c r="H60" s="52">
        <v>1.5598299999999981</v>
      </c>
    </row>
    <row r="61" spans="1:8" ht="15.75" x14ac:dyDescent="0.25">
      <c r="A61" s="59">
        <v>12.12</v>
      </c>
      <c r="B61" s="51" t="s">
        <v>73</v>
      </c>
      <c r="C61" s="52">
        <v>5.9421173999999999</v>
      </c>
      <c r="D61" s="52">
        <v>10.647697600000001</v>
      </c>
      <c r="E61" s="52">
        <v>9.0634392000000013</v>
      </c>
      <c r="F61" s="52">
        <v>9.521439599999999</v>
      </c>
      <c r="G61" s="52">
        <v>9.0986155000000011</v>
      </c>
      <c r="H61" s="52">
        <v>6.20913</v>
      </c>
    </row>
    <row r="62" spans="1:8" ht="15.75" x14ac:dyDescent="0.25">
      <c r="A62" s="59">
        <v>12.13</v>
      </c>
      <c r="B62" s="51" t="s">
        <v>74</v>
      </c>
      <c r="C62" s="52">
        <v>10.648988999999998</v>
      </c>
      <c r="D62" s="52">
        <v>9.0684343999999992</v>
      </c>
      <c r="E62" s="52">
        <v>11.025608100000001</v>
      </c>
      <c r="F62" s="52">
        <v>8.3936975999999994</v>
      </c>
      <c r="G62" s="52">
        <v>8.0218529000000007</v>
      </c>
      <c r="H62" s="52">
        <v>3.1298754</v>
      </c>
    </row>
    <row r="63" spans="1:8" ht="15.75" x14ac:dyDescent="0.25">
      <c r="A63" s="59">
        <v>12.14</v>
      </c>
      <c r="B63" s="51" t="s">
        <v>75</v>
      </c>
      <c r="C63" s="52">
        <v>309.6237271</v>
      </c>
      <c r="D63" s="52">
        <v>425.13643719999999</v>
      </c>
      <c r="E63" s="52">
        <v>272.36735219999997</v>
      </c>
      <c r="F63" s="52">
        <v>160.6181517</v>
      </c>
      <c r="G63" s="52">
        <v>254.14266130000001</v>
      </c>
      <c r="H63" s="52">
        <v>272.72064879999999</v>
      </c>
    </row>
    <row r="64" spans="1:8" ht="15.75" x14ac:dyDescent="0.25">
      <c r="A64" s="59"/>
      <c r="B64" s="51" t="s">
        <v>76</v>
      </c>
      <c r="C64" s="52"/>
      <c r="D64" s="52"/>
      <c r="E64" s="52"/>
      <c r="F64" s="52"/>
      <c r="G64" s="52"/>
      <c r="H64" s="52"/>
    </row>
    <row r="65" spans="1:8" ht="15.75" x14ac:dyDescent="0.25">
      <c r="A65" s="59" t="s">
        <v>77</v>
      </c>
      <c r="B65" s="60" t="s">
        <v>78</v>
      </c>
      <c r="C65" s="52">
        <v>64.824907899999999</v>
      </c>
      <c r="D65" s="52">
        <v>58.556370000000001</v>
      </c>
      <c r="E65" s="52">
        <v>74.172259999999994</v>
      </c>
      <c r="F65" s="52">
        <v>66.348609999999994</v>
      </c>
      <c r="G65" s="52">
        <v>56.30124</v>
      </c>
      <c r="H65" s="52">
        <v>97.028819399999989</v>
      </c>
    </row>
    <row r="66" spans="1:8" ht="15.75" x14ac:dyDescent="0.25">
      <c r="A66" s="59" t="s">
        <v>79</v>
      </c>
      <c r="B66" s="60" t="s">
        <v>80</v>
      </c>
      <c r="C66" s="52">
        <v>72.462370000000007</v>
      </c>
      <c r="D66" s="52">
        <v>223.53509</v>
      </c>
      <c r="E66" s="52">
        <v>55.969880000000003</v>
      </c>
      <c r="F66" s="52">
        <v>-35.892763299999999</v>
      </c>
      <c r="G66" s="52">
        <v>34.153550000000003</v>
      </c>
      <c r="H66" s="52">
        <v>59.039740000000002</v>
      </c>
    </row>
    <row r="67" spans="1:8" ht="15.75" x14ac:dyDescent="0.25">
      <c r="A67" s="59" t="s">
        <v>81</v>
      </c>
      <c r="B67" s="60" t="s">
        <v>82</v>
      </c>
      <c r="C67" s="52">
        <v>0</v>
      </c>
      <c r="D67" s="52">
        <v>0</v>
      </c>
      <c r="E67" s="52">
        <v>0</v>
      </c>
      <c r="F67" s="52">
        <v>0</v>
      </c>
      <c r="G67" s="52">
        <v>0</v>
      </c>
      <c r="H67" s="52">
        <v>0.23458999999999999</v>
      </c>
    </row>
    <row r="68" spans="1:8" ht="15.75" x14ac:dyDescent="0.25">
      <c r="A68" s="59" t="s">
        <v>83</v>
      </c>
      <c r="B68" s="60" t="s">
        <v>84</v>
      </c>
      <c r="C68" s="52">
        <v>23.926660200000001</v>
      </c>
      <c r="D68" s="52">
        <v>31.915183800000005</v>
      </c>
      <c r="E68" s="52">
        <v>24.508875199999999</v>
      </c>
      <c r="F68" s="52">
        <v>21.727898100000001</v>
      </c>
      <c r="G68" s="52">
        <v>15.889377899999999</v>
      </c>
      <c r="H68" s="52">
        <v>5.5333348999999998</v>
      </c>
    </row>
    <row r="69" spans="1:8" ht="15.75" x14ac:dyDescent="0.25">
      <c r="A69" s="59" t="s">
        <v>85</v>
      </c>
      <c r="B69" s="60" t="s">
        <v>86</v>
      </c>
      <c r="C69" s="52">
        <v>85.299465399999988</v>
      </c>
      <c r="D69" s="52">
        <v>92.489944200000025</v>
      </c>
      <c r="E69" s="52">
        <v>95.028719100000004</v>
      </c>
      <c r="F69" s="52">
        <v>88.905543499999993</v>
      </c>
      <c r="G69" s="52">
        <v>92.1233541</v>
      </c>
      <c r="H69" s="52">
        <v>80.592275500000014</v>
      </c>
    </row>
    <row r="70" spans="1:8" ht="15.75" x14ac:dyDescent="0.25">
      <c r="A70" s="59" t="s">
        <v>87</v>
      </c>
      <c r="B70" s="60" t="s">
        <v>88</v>
      </c>
      <c r="C70" s="52">
        <v>0</v>
      </c>
      <c r="D70" s="52">
        <v>0</v>
      </c>
      <c r="E70" s="52">
        <v>0</v>
      </c>
      <c r="F70" s="52">
        <v>0</v>
      </c>
      <c r="G70" s="52">
        <v>2.5036900000000002</v>
      </c>
      <c r="H70" s="52">
        <v>47.68</v>
      </c>
    </row>
    <row r="71" spans="1:8" ht="15.75" x14ac:dyDescent="0.25">
      <c r="A71" s="59" t="s">
        <v>89</v>
      </c>
      <c r="B71" s="60" t="s">
        <v>90</v>
      </c>
      <c r="C71" s="52">
        <v>0</v>
      </c>
      <c r="D71" s="52">
        <v>0</v>
      </c>
      <c r="E71" s="52">
        <v>0</v>
      </c>
      <c r="F71" s="52">
        <v>0</v>
      </c>
      <c r="G71" s="52">
        <v>0</v>
      </c>
      <c r="H71" s="52">
        <v>0</v>
      </c>
    </row>
    <row r="72" spans="1:8" ht="15.75" x14ac:dyDescent="0.25">
      <c r="A72" s="59" t="s">
        <v>91</v>
      </c>
      <c r="B72" s="60" t="s">
        <v>92</v>
      </c>
      <c r="C72" s="52"/>
      <c r="D72" s="52"/>
      <c r="E72" s="52"/>
      <c r="F72" s="52">
        <v>0</v>
      </c>
      <c r="G72" s="52">
        <v>0</v>
      </c>
      <c r="H72" s="52"/>
    </row>
    <row r="73" spans="1:8" ht="15.75" x14ac:dyDescent="0.25">
      <c r="A73" s="59" t="s">
        <v>93</v>
      </c>
      <c r="B73" s="60" t="s">
        <v>94</v>
      </c>
      <c r="C73" s="52">
        <v>3.3854220000000002</v>
      </c>
      <c r="D73" s="52">
        <v>4.8894833000000002</v>
      </c>
      <c r="E73" s="52">
        <v>3.1648795000000001</v>
      </c>
      <c r="F73" s="52">
        <v>1.7490135</v>
      </c>
      <c r="G73" s="52">
        <v>1.3472685999999998</v>
      </c>
      <c r="H73" s="52">
        <v>0.71711919999999996</v>
      </c>
    </row>
    <row r="74" spans="1:8" ht="15.75" x14ac:dyDescent="0.25">
      <c r="A74" s="59" t="s">
        <v>95</v>
      </c>
      <c r="B74" s="60" t="s">
        <v>96</v>
      </c>
      <c r="C74" s="52">
        <v>59.72490160000001</v>
      </c>
      <c r="D74" s="52">
        <v>13.750365899999963</v>
      </c>
      <c r="E74" s="52">
        <v>19.522738399999952</v>
      </c>
      <c r="F74" s="52">
        <v>17.779849900000016</v>
      </c>
      <c r="G74" s="52">
        <v>51.824180699999999</v>
      </c>
      <c r="H74" s="52">
        <v>-18.105230200000051</v>
      </c>
    </row>
    <row r="75" spans="1:8" ht="15.75" x14ac:dyDescent="0.25">
      <c r="A75" s="59"/>
      <c r="B75" s="51"/>
      <c r="C75" s="52"/>
      <c r="D75" s="52"/>
      <c r="E75" s="52"/>
      <c r="F75" s="52"/>
      <c r="G75" s="52"/>
      <c r="H75" s="52"/>
    </row>
    <row r="76" spans="1:8" ht="15.75" x14ac:dyDescent="0.25">
      <c r="A76" s="50"/>
      <c r="B76" s="51" t="s">
        <v>97</v>
      </c>
      <c r="C76" s="56">
        <f t="shared" ref="C76:H76" si="3">SUM(C50:C63)</f>
        <v>666.99477249999995</v>
      </c>
      <c r="D76" s="56">
        <f t="shared" si="3"/>
        <v>836.57017619999988</v>
      </c>
      <c r="E76" s="56">
        <f t="shared" si="3"/>
        <v>769.08742339999981</v>
      </c>
      <c r="F76" s="56">
        <f t="shared" si="3"/>
        <v>1588.9320444</v>
      </c>
      <c r="G76" s="56">
        <f t="shared" si="3"/>
        <v>849.84558539999989</v>
      </c>
      <c r="H76" s="56">
        <f t="shared" si="3"/>
        <v>905.63344789999996</v>
      </c>
    </row>
    <row r="77" spans="1:8" ht="15.75" x14ac:dyDescent="0.25">
      <c r="A77" s="50">
        <v>13</v>
      </c>
      <c r="B77" s="51" t="s">
        <v>98</v>
      </c>
      <c r="C77" s="56">
        <f>+C9+C10+C76+C44+C45+C46+C48+C47+C11+C12+C24+C13</f>
        <v>8061.0977252999992</v>
      </c>
      <c r="D77" s="56">
        <f>+D9+D10+D76+D44+D45+D46+D48+D47+D11+D12+D24+D13</f>
        <v>9408.3218756999977</v>
      </c>
      <c r="E77" s="56">
        <f>E9+E10+E76+E44+E45+E46+E48+E47+E11+E12+E24+E13</f>
        <v>9617.7504171000019</v>
      </c>
      <c r="F77" s="56">
        <f>F9+F10+F76+F44+F45+F46+F48+F47+F11+F12+F24+F13</f>
        <v>10179.321297500002</v>
      </c>
      <c r="G77" s="56">
        <f>+G9+G10+G76+G44+G45+G46+G48+G47+G11+G12+G24+G13</f>
        <v>9427.1915105000026</v>
      </c>
      <c r="H77" s="56">
        <f>+H9+H10+H76+H44+H45+H46+H48+H47+H11+H12+H24+H13</f>
        <v>9730.1593636000016</v>
      </c>
    </row>
    <row r="78" spans="1:8" ht="15.75" x14ac:dyDescent="0.25">
      <c r="A78" s="50">
        <v>14</v>
      </c>
      <c r="B78" s="51" t="s">
        <v>99</v>
      </c>
      <c r="C78" s="52">
        <v>-11.991141799999999</v>
      </c>
      <c r="D78" s="52">
        <v>-13.760740899999998</v>
      </c>
      <c r="E78" s="52">
        <v>-16.8652576</v>
      </c>
      <c r="F78" s="52">
        <v>-25.411579799999998</v>
      </c>
      <c r="G78" s="52">
        <v>-23.234625600000005</v>
      </c>
      <c r="H78" s="52">
        <v>-21.359450599999995</v>
      </c>
    </row>
    <row r="79" spans="1:8" ht="15.75" x14ac:dyDescent="0.25">
      <c r="A79" s="50">
        <v>15</v>
      </c>
      <c r="B79" s="51" t="s">
        <v>100</v>
      </c>
      <c r="C79" s="56">
        <f t="shared" ref="C79:H79" si="4">+C77+C78</f>
        <v>8049.106583499999</v>
      </c>
      <c r="D79" s="56">
        <f t="shared" si="4"/>
        <v>9394.5611347999984</v>
      </c>
      <c r="E79" s="56">
        <f t="shared" si="4"/>
        <v>9600.8851595000015</v>
      </c>
      <c r="F79" s="56">
        <f t="shared" si="4"/>
        <v>10153.909717700002</v>
      </c>
      <c r="G79" s="56">
        <f t="shared" si="4"/>
        <v>9403.9568849000025</v>
      </c>
      <c r="H79" s="56">
        <f t="shared" si="4"/>
        <v>9708.7999130000007</v>
      </c>
    </row>
    <row r="80" spans="1:8" ht="15.75" x14ac:dyDescent="0.25">
      <c r="A80" s="50">
        <v>16</v>
      </c>
      <c r="B80" s="61" t="s">
        <v>101</v>
      </c>
      <c r="C80" s="54">
        <v>596.28859269999975</v>
      </c>
      <c r="D80" s="54">
        <v>40.5948992</v>
      </c>
      <c r="E80" s="54">
        <v>193.05016449999997</v>
      </c>
      <c r="F80" s="54">
        <v>672.30208999999991</v>
      </c>
      <c r="G80" s="54">
        <v>26.950711733333335</v>
      </c>
      <c r="H80" s="54"/>
    </row>
    <row r="81" spans="1:8" ht="16.5" thickBot="1" x14ac:dyDescent="0.3">
      <c r="A81" s="62"/>
      <c r="B81" s="63" t="s">
        <v>102</v>
      </c>
      <c r="C81" s="64">
        <f t="shared" ref="C81:H81" si="5">+C79+C80</f>
        <v>8645.3951761999997</v>
      </c>
      <c r="D81" s="64">
        <f t="shared" si="5"/>
        <v>9435.1560339999978</v>
      </c>
      <c r="E81" s="64">
        <f t="shared" si="5"/>
        <v>9793.9353240000019</v>
      </c>
      <c r="F81" s="64">
        <f t="shared" si="5"/>
        <v>10826.211807700001</v>
      </c>
      <c r="G81" s="64">
        <f t="shared" si="5"/>
        <v>9430.9075966333367</v>
      </c>
      <c r="H81" s="64">
        <f t="shared" si="5"/>
        <v>9708.7999130000007</v>
      </c>
    </row>
    <row r="82" spans="1:8" ht="15.75" x14ac:dyDescent="0.25">
      <c r="A82" s="65"/>
      <c r="B82" s="66"/>
      <c r="C82" s="67"/>
      <c r="D82" s="67"/>
      <c r="E82" s="67"/>
      <c r="F82" s="67"/>
      <c r="G82" s="67"/>
      <c r="H82" s="67"/>
    </row>
    <row r="83" spans="1:8" ht="15.75" thickBot="1" x14ac:dyDescent="0.3">
      <c r="A83" s="45"/>
      <c r="B83" s="46"/>
      <c r="C83" s="46"/>
      <c r="F83" s="3" t="s">
        <v>4</v>
      </c>
    </row>
    <row r="84" spans="1:8" x14ac:dyDescent="0.25">
      <c r="A84" s="47" t="s">
        <v>5</v>
      </c>
      <c r="B84" s="48" t="s">
        <v>6</v>
      </c>
      <c r="C84" s="49" t="s">
        <v>7</v>
      </c>
      <c r="D84" s="49" t="s">
        <v>8</v>
      </c>
      <c r="E84" s="49" t="s">
        <v>9</v>
      </c>
      <c r="F84" s="49" t="s">
        <v>10</v>
      </c>
      <c r="G84" s="49" t="s">
        <v>11</v>
      </c>
      <c r="H84" s="49" t="s">
        <v>12</v>
      </c>
    </row>
    <row r="85" spans="1:8" x14ac:dyDescent="0.25">
      <c r="A85" s="32">
        <v>1</v>
      </c>
      <c r="B85" s="68" t="s">
        <v>59</v>
      </c>
      <c r="C85" s="31"/>
      <c r="D85" s="32"/>
      <c r="E85" s="32"/>
      <c r="F85" s="32"/>
      <c r="G85" s="32"/>
      <c r="H85" s="32"/>
    </row>
    <row r="86" spans="1:8" x14ac:dyDescent="0.25">
      <c r="A86" s="32"/>
      <c r="B86" s="69" t="s">
        <v>103</v>
      </c>
      <c r="C86" s="70">
        <v>0</v>
      </c>
      <c r="D86" s="71">
        <v>0</v>
      </c>
      <c r="E86" s="71">
        <v>0</v>
      </c>
      <c r="F86" s="71">
        <v>0</v>
      </c>
      <c r="G86" s="71">
        <v>0</v>
      </c>
      <c r="H86" s="71">
        <v>0</v>
      </c>
    </row>
    <row r="87" spans="1:8" x14ac:dyDescent="0.25">
      <c r="A87" s="32"/>
      <c r="B87" s="32" t="s">
        <v>104</v>
      </c>
      <c r="C87" s="70">
        <v>0</v>
      </c>
      <c r="D87" s="70">
        <v>0</v>
      </c>
      <c r="E87" s="70">
        <v>0</v>
      </c>
      <c r="F87" s="70">
        <v>0</v>
      </c>
      <c r="G87" s="70">
        <v>0</v>
      </c>
      <c r="H87" s="70">
        <v>0</v>
      </c>
    </row>
    <row r="88" spans="1:8" x14ac:dyDescent="0.25">
      <c r="A88" s="32"/>
      <c r="B88" s="32" t="s">
        <v>105</v>
      </c>
      <c r="C88" s="70">
        <v>0</v>
      </c>
      <c r="D88" s="70">
        <v>0</v>
      </c>
      <c r="E88" s="70">
        <v>0</v>
      </c>
      <c r="F88" s="70">
        <v>0</v>
      </c>
      <c r="G88" s="70">
        <v>0</v>
      </c>
      <c r="H88" s="70">
        <v>0</v>
      </c>
    </row>
    <row r="89" spans="1:8" x14ac:dyDescent="0.25">
      <c r="A89" s="32"/>
      <c r="B89" s="72" t="s">
        <v>106</v>
      </c>
      <c r="C89" s="37">
        <f t="shared" ref="C89:H89" si="6">+SUM(C86:C88)</f>
        <v>0</v>
      </c>
      <c r="D89" s="37">
        <f t="shared" si="6"/>
        <v>0</v>
      </c>
      <c r="E89" s="37">
        <f t="shared" si="6"/>
        <v>0</v>
      </c>
      <c r="F89" s="37">
        <f t="shared" si="6"/>
        <v>0</v>
      </c>
      <c r="G89" s="37">
        <f t="shared" si="6"/>
        <v>0</v>
      </c>
      <c r="H89" s="37">
        <f t="shared" si="6"/>
        <v>0</v>
      </c>
    </row>
    <row r="90" spans="1:8" x14ac:dyDescent="0.25">
      <c r="A90" s="32"/>
      <c r="B90" s="32"/>
      <c r="C90" s="38">
        <f t="shared" ref="C90:H90" si="7">+C89-C47</f>
        <v>0</v>
      </c>
      <c r="D90" s="38">
        <f t="shared" si="7"/>
        <v>0</v>
      </c>
      <c r="E90" s="38">
        <f t="shared" si="7"/>
        <v>0</v>
      </c>
      <c r="F90" s="38">
        <f t="shared" si="7"/>
        <v>0</v>
      </c>
      <c r="G90" s="38">
        <f t="shared" si="7"/>
        <v>0</v>
      </c>
      <c r="H90" s="38">
        <f t="shared" si="7"/>
        <v>0</v>
      </c>
    </row>
    <row r="91" spans="1:8" x14ac:dyDescent="0.25">
      <c r="A91" s="32">
        <v>2</v>
      </c>
      <c r="B91" s="72" t="s">
        <v>107</v>
      </c>
      <c r="C91" s="31"/>
      <c r="D91" s="32"/>
      <c r="E91" s="32"/>
      <c r="F91" s="32"/>
      <c r="G91" s="32"/>
      <c r="H91" s="32"/>
    </row>
    <row r="92" spans="1:8" x14ac:dyDescent="0.25">
      <c r="A92" s="32"/>
      <c r="B92" s="32" t="s">
        <v>108</v>
      </c>
      <c r="C92" s="70">
        <v>105.31677000000001</v>
      </c>
      <c r="D92" s="70">
        <v>86.028409999999994</v>
      </c>
      <c r="E92" s="70">
        <v>88.109520000000003</v>
      </c>
      <c r="F92" s="70">
        <v>98.831886999999995</v>
      </c>
      <c r="G92" s="70">
        <v>75.780450000000002</v>
      </c>
      <c r="H92" s="70">
        <v>109.66529</v>
      </c>
    </row>
    <row r="93" spans="1:8" x14ac:dyDescent="0.25">
      <c r="A93" s="32"/>
      <c r="B93" s="32" t="s">
        <v>109</v>
      </c>
      <c r="C93" s="70">
        <v>21.048819999999999</v>
      </c>
      <c r="D93" s="70">
        <v>17.71058</v>
      </c>
      <c r="E93" s="70">
        <v>14.94205</v>
      </c>
      <c r="F93" s="70">
        <v>17.099129999999999</v>
      </c>
      <c r="G93" s="70">
        <v>11.85168</v>
      </c>
      <c r="H93" s="70">
        <v>19.046309999999998</v>
      </c>
    </row>
    <row r="94" spans="1:8" x14ac:dyDescent="0.25">
      <c r="A94" s="32"/>
      <c r="B94" s="32" t="s">
        <v>110</v>
      </c>
      <c r="C94" s="70">
        <v>0</v>
      </c>
      <c r="D94" s="70">
        <v>5.560130000000008</v>
      </c>
      <c r="E94" s="70">
        <v>4.3271999999999995</v>
      </c>
      <c r="F94" s="70">
        <v>1.5305499999999945</v>
      </c>
      <c r="G94" s="70">
        <v>0</v>
      </c>
      <c r="H94" s="70">
        <v>0</v>
      </c>
    </row>
    <row r="95" spans="1:8" x14ac:dyDescent="0.25">
      <c r="A95" s="32"/>
      <c r="B95" s="72" t="s">
        <v>106</v>
      </c>
      <c r="C95" s="37">
        <f t="shared" ref="C95:H95" si="8">SUM(C92:C94)</f>
        <v>126.36559</v>
      </c>
      <c r="D95" s="37">
        <f t="shared" si="8"/>
        <v>109.29912000000002</v>
      </c>
      <c r="E95" s="37">
        <f t="shared" si="8"/>
        <v>107.37877</v>
      </c>
      <c r="F95" s="37">
        <f t="shared" si="8"/>
        <v>117.46156699999999</v>
      </c>
      <c r="G95" s="37">
        <f t="shared" si="8"/>
        <v>87.632130000000004</v>
      </c>
      <c r="H95" s="37">
        <f t="shared" si="8"/>
        <v>128.7116</v>
      </c>
    </row>
    <row r="96" spans="1:8" s="3" customFormat="1" x14ac:dyDescent="0.25">
      <c r="A96" s="32"/>
      <c r="B96" s="32"/>
      <c r="C96" s="70">
        <f t="shared" ref="C96:H96" si="9">+C95-C16</f>
        <v>0</v>
      </c>
      <c r="D96" s="70">
        <f t="shared" si="9"/>
        <v>0</v>
      </c>
      <c r="E96" s="70">
        <f t="shared" si="9"/>
        <v>0</v>
      </c>
      <c r="F96" s="70">
        <f t="shared" si="9"/>
        <v>0</v>
      </c>
      <c r="G96" s="70">
        <f t="shared" si="9"/>
        <v>0</v>
      </c>
      <c r="H96" s="70">
        <f t="shared" si="9"/>
        <v>0</v>
      </c>
    </row>
    <row r="97" spans="1:8" s="3" customFormat="1" x14ac:dyDescent="0.25">
      <c r="A97" s="32">
        <v>3</v>
      </c>
      <c r="B97" s="72" t="s">
        <v>99</v>
      </c>
      <c r="C97" s="31"/>
      <c r="D97" s="32"/>
      <c r="E97" s="32"/>
      <c r="F97" s="32"/>
      <c r="G97" s="32"/>
      <c r="H97" s="32"/>
    </row>
    <row r="98" spans="1:8" s="3" customFormat="1" x14ac:dyDescent="0.25">
      <c r="A98" s="32"/>
      <c r="B98" s="32" t="s">
        <v>111</v>
      </c>
      <c r="C98" s="73">
        <v>-8.9389018</v>
      </c>
      <c r="D98" s="73">
        <v>-11.406510899999999</v>
      </c>
      <c r="E98" s="73">
        <v>-11.6117176</v>
      </c>
      <c r="F98" s="73">
        <v>-21.120209800000001</v>
      </c>
      <c r="G98" s="73">
        <v>-19.541065600000003</v>
      </c>
      <c r="H98" s="73">
        <v>-20.050675299999998</v>
      </c>
    </row>
    <row r="99" spans="1:8" s="3" customFormat="1" x14ac:dyDescent="0.25">
      <c r="A99" s="32"/>
      <c r="B99" s="32" t="s">
        <v>112</v>
      </c>
      <c r="C99" s="73">
        <v>0</v>
      </c>
      <c r="D99" s="73">
        <v>0</v>
      </c>
      <c r="E99" s="73">
        <v>0</v>
      </c>
      <c r="F99" s="73">
        <v>0</v>
      </c>
      <c r="G99" s="73">
        <v>0</v>
      </c>
      <c r="H99" s="73">
        <v>0</v>
      </c>
    </row>
    <row r="100" spans="1:8" s="3" customFormat="1" x14ac:dyDescent="0.25">
      <c r="A100" s="32"/>
      <c r="B100" s="32" t="s">
        <v>113</v>
      </c>
      <c r="C100" s="73">
        <v>0</v>
      </c>
      <c r="D100" s="73">
        <v>0</v>
      </c>
      <c r="E100" s="73">
        <v>0</v>
      </c>
      <c r="F100" s="73">
        <v>0</v>
      </c>
      <c r="G100" s="73">
        <v>0</v>
      </c>
      <c r="H100" s="73">
        <v>0</v>
      </c>
    </row>
    <row r="101" spans="1:8" s="3" customFormat="1" x14ac:dyDescent="0.25">
      <c r="A101" s="32"/>
      <c r="B101" s="32" t="s">
        <v>114</v>
      </c>
      <c r="C101" s="73">
        <v>-0.33102999999999999</v>
      </c>
      <c r="D101" s="73">
        <v>0</v>
      </c>
      <c r="E101" s="73">
        <v>-0.33274999999999999</v>
      </c>
      <c r="F101" s="73">
        <v>-0.10413</v>
      </c>
      <c r="G101" s="73">
        <v>-8.6059999999999998E-2</v>
      </c>
      <c r="H101" s="73">
        <v>-0.24585000000000001</v>
      </c>
    </row>
    <row r="102" spans="1:8" s="3" customFormat="1" x14ac:dyDescent="0.25">
      <c r="A102" s="32"/>
      <c r="B102" s="74" t="s">
        <v>115</v>
      </c>
      <c r="C102" s="73">
        <v>-2.7212100000000001</v>
      </c>
      <c r="D102" s="73">
        <v>-2.3542299999999998</v>
      </c>
      <c r="E102" s="73">
        <v>-4.9207900000000002</v>
      </c>
      <c r="F102" s="73">
        <v>-4.1872400000000001</v>
      </c>
      <c r="G102" s="73">
        <v>-3.6074999999999999</v>
      </c>
      <c r="H102" s="73">
        <v>-1.0629253000000001</v>
      </c>
    </row>
    <row r="103" spans="1:8" s="3" customFormat="1" x14ac:dyDescent="0.25">
      <c r="A103" s="32"/>
      <c r="B103" s="74" t="s">
        <v>110</v>
      </c>
      <c r="C103" s="73">
        <v>0</v>
      </c>
      <c r="D103" s="73">
        <v>0</v>
      </c>
      <c r="E103" s="73">
        <v>0</v>
      </c>
      <c r="F103" s="73">
        <v>0</v>
      </c>
      <c r="G103" s="73">
        <v>0</v>
      </c>
      <c r="H103" s="73">
        <v>0</v>
      </c>
    </row>
    <row r="104" spans="1:8" s="3" customFormat="1" x14ac:dyDescent="0.25">
      <c r="A104" s="32"/>
      <c r="B104" s="72" t="s">
        <v>106</v>
      </c>
      <c r="C104" s="41">
        <f t="shared" ref="C104:H104" si="10">+SUM(C98:C103)</f>
        <v>-11.991141800000001</v>
      </c>
      <c r="D104" s="41">
        <f t="shared" si="10"/>
        <v>-13.760740899999998</v>
      </c>
      <c r="E104" s="41">
        <f t="shared" si="10"/>
        <v>-16.8652576</v>
      </c>
      <c r="F104" s="41">
        <f t="shared" si="10"/>
        <v>-25.411579800000002</v>
      </c>
      <c r="G104" s="41">
        <f t="shared" si="10"/>
        <v>-23.234625600000001</v>
      </c>
      <c r="H104" s="41">
        <f t="shared" si="10"/>
        <v>-21.359450599999999</v>
      </c>
    </row>
    <row r="105" spans="1:8" s="3" customFormat="1" x14ac:dyDescent="0.25">
      <c r="A105" s="32"/>
      <c r="B105" s="32"/>
      <c r="C105" s="73">
        <f t="shared" ref="C105:H105" si="11">+C104-C78</f>
        <v>0</v>
      </c>
      <c r="D105" s="73">
        <f t="shared" si="11"/>
        <v>0</v>
      </c>
      <c r="E105" s="73">
        <f t="shared" si="11"/>
        <v>0</v>
      </c>
      <c r="F105" s="73">
        <f t="shared" si="11"/>
        <v>0</v>
      </c>
      <c r="G105" s="73">
        <f t="shared" si="11"/>
        <v>0</v>
      </c>
      <c r="H105" s="73">
        <f t="shared" si="11"/>
        <v>0</v>
      </c>
    </row>
  </sheetData>
  <mergeCells count="5">
    <mergeCell ref="F1:G1"/>
    <mergeCell ref="A2:G2"/>
    <mergeCell ref="C4:G4"/>
    <mergeCell ref="C5:G5"/>
    <mergeCell ref="H42:H43"/>
  </mergeCells>
  <pageMargins left="0.5" right="0.5" top="0.5" bottom="0.5" header="0.5" footer="0.5"/>
  <pageSetup scale="59" fitToHeight="2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5"/>
  <sheetViews>
    <sheetView topLeftCell="C56" workbookViewId="0">
      <selection activeCell="H81" sqref="H81"/>
    </sheetView>
  </sheetViews>
  <sheetFormatPr defaultRowHeight="15" x14ac:dyDescent="0.25"/>
  <cols>
    <col min="1" max="1" width="7.140625" style="3" customWidth="1"/>
    <col min="2" max="2" width="48" style="3" customWidth="1"/>
    <col min="3" max="3" width="14" style="2" customWidth="1"/>
    <col min="4" max="5" width="14.28515625" style="3" customWidth="1"/>
    <col min="6" max="6" width="13.7109375" style="3" customWidth="1"/>
    <col min="7" max="7" width="12.85546875" style="3" customWidth="1"/>
    <col min="8" max="8" width="12.28515625" style="3" customWidth="1"/>
    <col min="9" max="16384" width="9.140625" style="2"/>
  </cols>
  <sheetData>
    <row r="1" spans="1:8" x14ac:dyDescent="0.25">
      <c r="A1" s="42"/>
      <c r="B1" s="42"/>
      <c r="C1" s="42"/>
      <c r="D1" s="42"/>
      <c r="E1" s="42"/>
      <c r="F1" s="86" t="s">
        <v>116</v>
      </c>
      <c r="G1" s="86"/>
    </row>
    <row r="2" spans="1:8" x14ac:dyDescent="0.25">
      <c r="A2" s="86" t="s">
        <v>0</v>
      </c>
      <c r="B2" s="86"/>
      <c r="C2" s="86"/>
      <c r="D2" s="86"/>
      <c r="E2" s="86"/>
      <c r="F2" s="86"/>
      <c r="G2" s="86"/>
    </row>
    <row r="3" spans="1:8" x14ac:dyDescent="0.25">
      <c r="A3" s="42"/>
      <c r="B3" s="42"/>
      <c r="C3" s="42"/>
      <c r="D3" s="42"/>
      <c r="E3" s="42"/>
      <c r="F3" s="42"/>
      <c r="G3" s="42"/>
    </row>
    <row r="4" spans="1:8" x14ac:dyDescent="0.25">
      <c r="A4" s="42"/>
      <c r="B4" s="43" t="s">
        <v>1</v>
      </c>
      <c r="C4" s="88" t="s">
        <v>2</v>
      </c>
      <c r="D4" s="88"/>
      <c r="E4" s="88"/>
      <c r="F4" s="88"/>
      <c r="G4" s="88"/>
    </row>
    <row r="5" spans="1:8" x14ac:dyDescent="0.25">
      <c r="A5" s="42"/>
      <c r="B5" s="43" t="s">
        <v>3</v>
      </c>
      <c r="C5" s="88" t="s">
        <v>147</v>
      </c>
      <c r="D5" s="88"/>
      <c r="E5" s="88"/>
      <c r="F5" s="88"/>
      <c r="G5" s="88"/>
    </row>
    <row r="7" spans="1:8" ht="15.75" thickBot="1" x14ac:dyDescent="0.3">
      <c r="A7" s="45"/>
      <c r="B7" s="46"/>
      <c r="C7" s="46"/>
      <c r="F7" s="3" t="s">
        <v>4</v>
      </c>
    </row>
    <row r="8" spans="1:8" ht="29.25" customHeight="1" x14ac:dyDescent="0.25">
      <c r="A8" s="47" t="s">
        <v>5</v>
      </c>
      <c r="B8" s="48" t="s">
        <v>6</v>
      </c>
      <c r="C8" s="49" t="s">
        <v>7</v>
      </c>
      <c r="D8" s="49" t="s">
        <v>8</v>
      </c>
      <c r="E8" s="49" t="s">
        <v>9</v>
      </c>
      <c r="F8" s="49" t="s">
        <v>10</v>
      </c>
      <c r="G8" s="49" t="s">
        <v>11</v>
      </c>
      <c r="H8" s="49" t="s">
        <v>12</v>
      </c>
    </row>
    <row r="9" spans="1:8" s="3" customFormat="1" ht="15.75" x14ac:dyDescent="0.25">
      <c r="A9" s="50">
        <v>1</v>
      </c>
      <c r="B9" s="51" t="s">
        <v>13</v>
      </c>
      <c r="C9" s="52">
        <v>1764.4137894999997</v>
      </c>
      <c r="D9" s="52">
        <v>947.42516149999994</v>
      </c>
      <c r="E9" s="52">
        <v>1132.6414662000002</v>
      </c>
      <c r="F9" s="52">
        <v>649.0416219</v>
      </c>
      <c r="G9" s="52">
        <v>427.05365069999999</v>
      </c>
      <c r="H9" s="52">
        <v>267.05632829999996</v>
      </c>
    </row>
    <row r="10" spans="1:8" s="3" customFormat="1" ht="15.75" x14ac:dyDescent="0.25">
      <c r="A10" s="50">
        <v>2</v>
      </c>
      <c r="B10" s="51" t="s">
        <v>14</v>
      </c>
      <c r="C10" s="52">
        <v>1851.3862868000001</v>
      </c>
      <c r="D10" s="52">
        <v>865.6710392</v>
      </c>
      <c r="E10" s="52">
        <v>1358.9842240999999</v>
      </c>
      <c r="F10" s="52">
        <v>1178.3947748999999</v>
      </c>
      <c r="G10" s="52">
        <v>1057.4915563</v>
      </c>
      <c r="H10" s="52">
        <v>839.76240409999991</v>
      </c>
    </row>
    <row r="11" spans="1:8" s="3" customFormat="1" ht="15.75" x14ac:dyDescent="0.25">
      <c r="A11" s="50">
        <v>3</v>
      </c>
      <c r="B11" s="51" t="s">
        <v>15</v>
      </c>
      <c r="C11" s="52">
        <v>145.20273</v>
      </c>
      <c r="D11" s="52">
        <v>158.21682999999999</v>
      </c>
      <c r="E11" s="52">
        <v>159.29918069999999</v>
      </c>
      <c r="F11" s="52">
        <v>159.5378</v>
      </c>
      <c r="G11" s="52">
        <v>167.51442</v>
      </c>
      <c r="H11" s="52">
        <v>153.02341000000001</v>
      </c>
    </row>
    <row r="12" spans="1:8" s="3" customFormat="1" ht="15.75" x14ac:dyDescent="0.25">
      <c r="A12" s="50">
        <v>4</v>
      </c>
      <c r="B12" s="51" t="s">
        <v>16</v>
      </c>
      <c r="C12" s="52">
        <v>681.95221890000005</v>
      </c>
      <c r="D12" s="52">
        <v>729.28900650000003</v>
      </c>
      <c r="E12" s="52">
        <v>859.98650950000001</v>
      </c>
      <c r="F12" s="52">
        <v>1014.1601754</v>
      </c>
      <c r="G12" s="52">
        <v>1096.1122940999999</v>
      </c>
      <c r="H12" s="52">
        <v>1277.9094115</v>
      </c>
    </row>
    <row r="13" spans="1:8" s="3" customFormat="1" ht="15.75" x14ac:dyDescent="0.25">
      <c r="A13" s="50">
        <v>5</v>
      </c>
      <c r="B13" s="51" t="s">
        <v>17</v>
      </c>
      <c r="C13" s="52">
        <v>145.25014999999999</v>
      </c>
      <c r="D13" s="53">
        <v>110.03458999999999</v>
      </c>
      <c r="E13" s="53">
        <v>112.55674999999999</v>
      </c>
      <c r="F13" s="53">
        <v>116.34786</v>
      </c>
      <c r="G13" s="53">
        <v>114.80764000000001</v>
      </c>
      <c r="H13" s="53">
        <v>117.43711</v>
      </c>
    </row>
    <row r="14" spans="1:8" s="3" customFormat="1" ht="15.75" x14ac:dyDescent="0.25">
      <c r="A14" s="50">
        <v>6</v>
      </c>
      <c r="B14" s="51" t="s">
        <v>18</v>
      </c>
      <c r="C14" s="54"/>
      <c r="D14" s="54"/>
      <c r="E14" s="54"/>
      <c r="F14" s="54"/>
      <c r="G14" s="54"/>
      <c r="H14" s="54"/>
    </row>
    <row r="15" spans="1:8" s="3" customFormat="1" ht="15.75" x14ac:dyDescent="0.25">
      <c r="A15" s="55">
        <v>6.1</v>
      </c>
      <c r="B15" s="51" t="s">
        <v>19</v>
      </c>
      <c r="C15" s="52">
        <v>2.7040000000000002</v>
      </c>
      <c r="D15" s="52">
        <v>2.9765999999999999</v>
      </c>
      <c r="E15" s="52">
        <v>3.2343299999999999</v>
      </c>
      <c r="F15" s="52">
        <v>3.3960599999999999</v>
      </c>
      <c r="G15" s="52">
        <v>3.6164100000000001</v>
      </c>
      <c r="H15" s="52">
        <v>4.0657500000000004</v>
      </c>
    </row>
    <row r="16" spans="1:8" s="3" customFormat="1" ht="15.75" x14ac:dyDescent="0.25">
      <c r="A16" s="55">
        <v>6.2</v>
      </c>
      <c r="B16" s="51" t="s">
        <v>20</v>
      </c>
      <c r="C16" s="52">
        <v>179.57830999999999</v>
      </c>
      <c r="D16" s="52">
        <v>135.62370000000001</v>
      </c>
      <c r="E16" s="52">
        <v>158.57592</v>
      </c>
      <c r="F16" s="52">
        <v>127.69204000000001</v>
      </c>
      <c r="G16" s="52">
        <v>96.073629999999994</v>
      </c>
      <c r="H16" s="52">
        <v>175.32531</v>
      </c>
    </row>
    <row r="17" spans="1:8" s="3" customFormat="1" ht="15.75" x14ac:dyDescent="0.25">
      <c r="A17" s="55">
        <v>6.3</v>
      </c>
      <c r="B17" s="51" t="s">
        <v>21</v>
      </c>
      <c r="C17" s="52">
        <v>191.19843329999998</v>
      </c>
      <c r="D17" s="52">
        <v>195.34619550000002</v>
      </c>
      <c r="E17" s="52">
        <v>182.05431199999998</v>
      </c>
      <c r="F17" s="52">
        <v>178.9606794</v>
      </c>
      <c r="G17" s="52">
        <v>132.5982152</v>
      </c>
      <c r="H17" s="52">
        <v>119.51194890000001</v>
      </c>
    </row>
    <row r="18" spans="1:8" s="3" customFormat="1" ht="15.75" x14ac:dyDescent="0.25">
      <c r="A18" s="55">
        <v>6.4</v>
      </c>
      <c r="B18" s="51" t="s">
        <v>22</v>
      </c>
      <c r="C18" s="52">
        <v>38.175941999999999</v>
      </c>
      <c r="D18" s="52">
        <v>29.913616800000003</v>
      </c>
      <c r="E18" s="52">
        <v>22.960509999999999</v>
      </c>
      <c r="F18" s="52">
        <v>46.296026400000009</v>
      </c>
      <c r="G18" s="52">
        <v>41.60322</v>
      </c>
      <c r="H18" s="52">
        <v>38.227586600000002</v>
      </c>
    </row>
    <row r="19" spans="1:8" s="3" customFormat="1" ht="15.75" x14ac:dyDescent="0.25">
      <c r="A19" s="55">
        <v>6.5</v>
      </c>
      <c r="B19" s="51" t="s">
        <v>23</v>
      </c>
      <c r="C19" s="52">
        <v>7.5026200000000003</v>
      </c>
      <c r="D19" s="52">
        <v>4.4357199999999999</v>
      </c>
      <c r="E19" s="52">
        <v>11.222569999999999</v>
      </c>
      <c r="F19" s="52">
        <v>6.3555099999999998</v>
      </c>
      <c r="G19" s="52">
        <v>3.6709700000000001</v>
      </c>
      <c r="H19" s="52">
        <v>3.0008699999999999</v>
      </c>
    </row>
    <row r="20" spans="1:8" s="3" customFormat="1" ht="15.75" x14ac:dyDescent="0.25">
      <c r="A20" s="55">
        <v>6.6</v>
      </c>
      <c r="B20" s="51" t="s">
        <v>24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</row>
    <row r="21" spans="1:8" s="3" customFormat="1" ht="15.75" x14ac:dyDescent="0.25">
      <c r="A21" s="55">
        <v>6.7</v>
      </c>
      <c r="B21" s="51" t="s">
        <v>25</v>
      </c>
      <c r="C21" s="52">
        <v>0</v>
      </c>
      <c r="D21" s="52">
        <v>0</v>
      </c>
      <c r="E21" s="52">
        <v>0</v>
      </c>
      <c r="F21" s="52">
        <v>0</v>
      </c>
      <c r="G21" s="52">
        <v>0</v>
      </c>
      <c r="H21" s="52">
        <v>0</v>
      </c>
    </row>
    <row r="22" spans="1:8" s="3" customFormat="1" ht="15.75" x14ac:dyDescent="0.25">
      <c r="A22" s="55">
        <v>6.8</v>
      </c>
      <c r="B22" s="51" t="s">
        <v>26</v>
      </c>
      <c r="C22" s="52">
        <v>9.3206900000000008</v>
      </c>
      <c r="D22" s="52">
        <v>8.1046399999999998</v>
      </c>
      <c r="E22" s="52">
        <v>14.23845</v>
      </c>
      <c r="F22" s="52">
        <v>14.92839</v>
      </c>
      <c r="G22" s="52">
        <v>13.64226</v>
      </c>
      <c r="H22" s="52">
        <v>12.079890800000001</v>
      </c>
    </row>
    <row r="23" spans="1:8" s="3" customFormat="1" ht="15.75" x14ac:dyDescent="0.25">
      <c r="A23" s="55">
        <v>6.9</v>
      </c>
      <c r="B23" s="51" t="s">
        <v>27</v>
      </c>
      <c r="C23" s="52">
        <v>26.534400000000002</v>
      </c>
      <c r="D23" s="52">
        <v>29.187840000000001</v>
      </c>
      <c r="E23" s="52">
        <v>29.187840000000001</v>
      </c>
      <c r="F23" s="52">
        <v>29.187840000000001</v>
      </c>
      <c r="G23" s="52">
        <v>29.187999999999999</v>
      </c>
      <c r="H23" s="52">
        <v>29.187999999999999</v>
      </c>
    </row>
    <row r="24" spans="1:8" s="3" customFormat="1" ht="15.75" x14ac:dyDescent="0.25">
      <c r="A24" s="55"/>
      <c r="B24" s="51" t="s">
        <v>28</v>
      </c>
      <c r="C24" s="56">
        <f t="shared" ref="C24:H24" si="0">+SUM(C15:C23)</f>
        <v>455.01439529999999</v>
      </c>
      <c r="D24" s="56">
        <f t="shared" si="0"/>
        <v>405.58831230000004</v>
      </c>
      <c r="E24" s="56">
        <f t="shared" si="0"/>
        <v>421.47393199999999</v>
      </c>
      <c r="F24" s="56">
        <f t="shared" si="0"/>
        <v>406.81654579999997</v>
      </c>
      <c r="G24" s="56">
        <f t="shared" si="0"/>
        <v>320.39270520000002</v>
      </c>
      <c r="H24" s="56">
        <f t="shared" si="0"/>
        <v>381.39935630000002</v>
      </c>
    </row>
    <row r="25" spans="1:8" s="3" customFormat="1" ht="15.75" x14ac:dyDescent="0.25">
      <c r="A25" s="55">
        <v>7</v>
      </c>
      <c r="B25" s="51" t="s">
        <v>29</v>
      </c>
      <c r="C25" s="54"/>
      <c r="D25" s="54"/>
      <c r="E25" s="54"/>
      <c r="F25" s="54"/>
      <c r="G25" s="54"/>
      <c r="H25" s="54"/>
    </row>
    <row r="26" spans="1:8" s="3" customFormat="1" ht="15.75" x14ac:dyDescent="0.25">
      <c r="A26" s="55" t="s">
        <v>30</v>
      </c>
      <c r="B26" s="51" t="s">
        <v>31</v>
      </c>
      <c r="C26" s="52">
        <v>2631.1630153000001</v>
      </c>
      <c r="D26" s="52">
        <v>2678.5075268999999</v>
      </c>
      <c r="E26" s="52">
        <v>2743.1371530000001</v>
      </c>
      <c r="F26" s="52">
        <v>2667.9982664999998</v>
      </c>
      <c r="G26" s="52">
        <v>2913.9598612</v>
      </c>
      <c r="H26" s="52">
        <v>2961.8516472999995</v>
      </c>
    </row>
    <row r="27" spans="1:8" s="3" customFormat="1" ht="15.75" x14ac:dyDescent="0.25">
      <c r="A27" s="55" t="s">
        <v>32</v>
      </c>
      <c r="B27" s="51" t="s">
        <v>33</v>
      </c>
      <c r="C27" s="52">
        <v>15.532109999999999</v>
      </c>
      <c r="D27" s="52">
        <v>702.13413719999994</v>
      </c>
      <c r="E27" s="52">
        <v>234.35609589999999</v>
      </c>
      <c r="F27" s="52">
        <v>231.76031</v>
      </c>
      <c r="G27" s="52">
        <v>202.36266899999998</v>
      </c>
      <c r="H27" s="52">
        <v>130.88108099999999</v>
      </c>
    </row>
    <row r="28" spans="1:8" s="3" customFormat="1" ht="15.75" x14ac:dyDescent="0.25">
      <c r="A28" s="55" t="s">
        <v>34</v>
      </c>
      <c r="B28" s="51" t="s">
        <v>35</v>
      </c>
      <c r="C28" s="52">
        <v>100.62173619999999</v>
      </c>
      <c r="D28" s="52">
        <v>41.068530299999999</v>
      </c>
      <c r="E28" s="52">
        <v>-16.970663999999999</v>
      </c>
      <c r="F28" s="52">
        <v>-9.6141465000000004</v>
      </c>
      <c r="G28" s="52">
        <v>500.22446119999995</v>
      </c>
      <c r="H28" s="52">
        <v>128.0582464</v>
      </c>
    </row>
    <row r="29" spans="1:8" s="3" customFormat="1" ht="15.75" x14ac:dyDescent="0.25">
      <c r="A29" s="55" t="s">
        <v>36</v>
      </c>
      <c r="B29" s="51" t="s">
        <v>37</v>
      </c>
      <c r="C29" s="52">
        <v>199.4372414</v>
      </c>
      <c r="D29" s="52">
        <v>224.0677795</v>
      </c>
      <c r="E29" s="52">
        <v>221.11964800000001</v>
      </c>
      <c r="F29" s="52">
        <v>214.9488968</v>
      </c>
      <c r="G29" s="52">
        <v>198.8937664</v>
      </c>
      <c r="H29" s="52">
        <v>185.00783769999998</v>
      </c>
    </row>
    <row r="30" spans="1:8" s="3" customFormat="1" ht="15.75" x14ac:dyDescent="0.25">
      <c r="A30" s="55" t="s">
        <v>38</v>
      </c>
      <c r="B30" s="51" t="s">
        <v>39</v>
      </c>
      <c r="C30" s="52">
        <v>319.9321486</v>
      </c>
      <c r="D30" s="52">
        <v>314.37601510000002</v>
      </c>
      <c r="E30" s="52">
        <v>308.66881369999999</v>
      </c>
      <c r="F30" s="52">
        <v>280.54176289999998</v>
      </c>
      <c r="G30" s="52">
        <v>387.04087759999999</v>
      </c>
      <c r="H30" s="52">
        <v>283.49989420000003</v>
      </c>
    </row>
    <row r="31" spans="1:8" s="3" customFormat="1" ht="15.75" x14ac:dyDescent="0.25">
      <c r="A31" s="55"/>
      <c r="B31" s="51"/>
      <c r="C31" s="52"/>
      <c r="D31" s="52"/>
      <c r="E31" s="52"/>
      <c r="F31" s="52"/>
      <c r="G31" s="52"/>
      <c r="H31" s="52"/>
    </row>
    <row r="32" spans="1:8" s="3" customFormat="1" ht="15.75" x14ac:dyDescent="0.25">
      <c r="A32" s="55">
        <v>7.2</v>
      </c>
      <c r="B32" s="51" t="s">
        <v>40</v>
      </c>
      <c r="C32" s="52"/>
      <c r="D32" s="52"/>
      <c r="E32" s="52"/>
      <c r="F32" s="52"/>
      <c r="G32" s="52"/>
      <c r="H32" s="52"/>
    </row>
    <row r="33" spans="1:8" s="3" customFormat="1" ht="15.75" x14ac:dyDescent="0.25">
      <c r="A33" s="55" t="s">
        <v>41</v>
      </c>
      <c r="B33" s="51" t="s">
        <v>42</v>
      </c>
      <c r="C33" s="52">
        <v>3.5922499999999999</v>
      </c>
      <c r="D33" s="52">
        <v>5.6902299999999997</v>
      </c>
      <c r="E33" s="52">
        <v>6.0883900000000004</v>
      </c>
      <c r="F33" s="52">
        <v>8.2182300000000001</v>
      </c>
      <c r="G33" s="52">
        <v>0</v>
      </c>
      <c r="H33" s="52">
        <v>-1.2279999999999999E-2</v>
      </c>
    </row>
    <row r="34" spans="1:8" s="3" customFormat="1" ht="15.75" x14ac:dyDescent="0.25">
      <c r="A34" s="55" t="s">
        <v>43</v>
      </c>
      <c r="B34" s="51" t="s">
        <v>44</v>
      </c>
      <c r="C34" s="52">
        <v>262.24989570000002</v>
      </c>
      <c r="D34" s="52">
        <v>246.89110060000002</v>
      </c>
      <c r="E34" s="52">
        <v>242.72872240000001</v>
      </c>
      <c r="F34" s="52">
        <v>322.5895946</v>
      </c>
      <c r="G34" s="52">
        <v>102.9869724</v>
      </c>
      <c r="H34" s="52">
        <v>197.27976559999999</v>
      </c>
    </row>
    <row r="35" spans="1:8" s="3" customFormat="1" ht="15.75" x14ac:dyDescent="0.25">
      <c r="A35" s="55" t="s">
        <v>45</v>
      </c>
      <c r="B35" s="51" t="s">
        <v>46</v>
      </c>
      <c r="C35" s="52">
        <v>20.480550000000001</v>
      </c>
      <c r="D35" s="52">
        <v>54.110773200000004</v>
      </c>
      <c r="E35" s="52">
        <v>48.50808</v>
      </c>
      <c r="F35" s="52">
        <v>37.106383000000001</v>
      </c>
      <c r="G35" s="52">
        <v>52.046760999999996</v>
      </c>
      <c r="H35" s="52">
        <v>25.759730000000001</v>
      </c>
    </row>
    <row r="36" spans="1:8" s="3" customFormat="1" ht="15.75" x14ac:dyDescent="0.25">
      <c r="A36" s="55" t="s">
        <v>47</v>
      </c>
      <c r="B36" s="51" t="s">
        <v>48</v>
      </c>
      <c r="C36" s="52">
        <v>55.572347199999996</v>
      </c>
      <c r="D36" s="52">
        <v>54.724917300000001</v>
      </c>
      <c r="E36" s="52">
        <v>71.186433600000001</v>
      </c>
      <c r="F36" s="52">
        <v>69.800600000000003</v>
      </c>
      <c r="G36" s="52">
        <v>67.208462999999995</v>
      </c>
      <c r="H36" s="52">
        <v>81.098240000000004</v>
      </c>
    </row>
    <row r="37" spans="1:8" s="3" customFormat="1" ht="15.75" x14ac:dyDescent="0.25">
      <c r="A37" s="55" t="s">
        <v>49</v>
      </c>
      <c r="B37" s="51" t="s">
        <v>50</v>
      </c>
      <c r="C37" s="52">
        <v>51.934793900000003</v>
      </c>
      <c r="D37" s="52">
        <v>62.253827200000003</v>
      </c>
      <c r="E37" s="52">
        <v>48.096813300000001</v>
      </c>
      <c r="F37" s="52">
        <v>59.724873700000003</v>
      </c>
      <c r="G37" s="52">
        <v>80.869770000000003</v>
      </c>
      <c r="H37" s="52">
        <v>51.751280199999997</v>
      </c>
    </row>
    <row r="38" spans="1:8" s="3" customFormat="1" ht="15.75" x14ac:dyDescent="0.25">
      <c r="A38" s="55"/>
      <c r="B38" s="51" t="s">
        <v>51</v>
      </c>
      <c r="C38" s="52">
        <f t="shared" ref="C38:H38" si="1">C33+C34+C35+C36+C37</f>
        <v>393.82983680000001</v>
      </c>
      <c r="D38" s="52">
        <f t="shared" si="1"/>
        <v>423.67084829999999</v>
      </c>
      <c r="E38" s="52">
        <f t="shared" si="1"/>
        <v>416.60843929999999</v>
      </c>
      <c r="F38" s="52">
        <f t="shared" si="1"/>
        <v>497.43968129999996</v>
      </c>
      <c r="G38" s="52">
        <f t="shared" si="1"/>
        <v>303.11196639999997</v>
      </c>
      <c r="H38" s="52">
        <f t="shared" si="1"/>
        <v>355.87673580000001</v>
      </c>
    </row>
    <row r="39" spans="1:8" s="3" customFormat="1" ht="15.75" x14ac:dyDescent="0.25">
      <c r="A39" s="55"/>
      <c r="B39" s="51"/>
      <c r="C39" s="57"/>
      <c r="D39" s="57"/>
      <c r="E39" s="57"/>
      <c r="F39" s="57"/>
      <c r="G39" s="57"/>
      <c r="H39" s="57"/>
    </row>
    <row r="40" spans="1:8" s="3" customFormat="1" ht="15.75" x14ac:dyDescent="0.25">
      <c r="A40" s="55">
        <v>7.3</v>
      </c>
      <c r="B40" s="51" t="s">
        <v>52</v>
      </c>
      <c r="C40" s="52">
        <v>111.16839470000001</v>
      </c>
      <c r="D40" s="52">
        <v>115.0247272</v>
      </c>
      <c r="E40" s="52">
        <v>40.452432700000003</v>
      </c>
      <c r="F40" s="52">
        <v>36.055251699999999</v>
      </c>
      <c r="G40" s="52">
        <v>0</v>
      </c>
      <c r="H40" s="52">
        <v>0</v>
      </c>
    </row>
    <row r="41" spans="1:8" s="3" customFormat="1" ht="15.75" x14ac:dyDescent="0.25">
      <c r="A41" s="55">
        <v>7.4</v>
      </c>
      <c r="B41" s="51" t="s">
        <v>53</v>
      </c>
      <c r="C41" s="52">
        <v>0</v>
      </c>
      <c r="D41" s="52">
        <v>0</v>
      </c>
      <c r="E41" s="52">
        <v>0</v>
      </c>
      <c r="F41" s="52">
        <v>0</v>
      </c>
      <c r="G41" s="52">
        <v>0</v>
      </c>
      <c r="H41" s="52">
        <v>0</v>
      </c>
    </row>
    <row r="42" spans="1:8" s="3" customFormat="1" ht="15.75" x14ac:dyDescent="0.25">
      <c r="A42" s="55">
        <v>7.5</v>
      </c>
      <c r="B42" s="51" t="s">
        <v>54</v>
      </c>
      <c r="C42" s="52">
        <v>72.415266799999984</v>
      </c>
      <c r="D42" s="52">
        <v>69.836274299999999</v>
      </c>
      <c r="E42" s="52">
        <v>117.5523748</v>
      </c>
      <c r="F42" s="52">
        <v>69.225567699999999</v>
      </c>
      <c r="G42" s="52">
        <v>63.915007099999997</v>
      </c>
      <c r="H42" s="52">
        <v>434.30746360000001</v>
      </c>
    </row>
    <row r="43" spans="1:8" s="3" customFormat="1" ht="15.75" x14ac:dyDescent="0.25">
      <c r="A43" s="55">
        <v>7.6</v>
      </c>
      <c r="B43" s="51" t="s">
        <v>55</v>
      </c>
      <c r="C43" s="52">
        <v>184.63180370000003</v>
      </c>
      <c r="D43" s="52">
        <v>111.35694530000002</v>
      </c>
      <c r="E43" s="52">
        <v>181.50451440000001</v>
      </c>
      <c r="F43" s="52">
        <v>215.7057878</v>
      </c>
      <c r="G43" s="52">
        <v>228.92352300000002</v>
      </c>
      <c r="H43" s="52"/>
    </row>
    <row r="44" spans="1:8" s="3" customFormat="1" ht="15.75" x14ac:dyDescent="0.25">
      <c r="A44" s="50"/>
      <c r="B44" s="51" t="s">
        <v>56</v>
      </c>
      <c r="C44" s="56">
        <f t="shared" ref="C44:H44" si="2">C26+C38+C40+C41+C42+C43+C27+C28+C29+C30</f>
        <v>4028.7315535000007</v>
      </c>
      <c r="D44" s="56">
        <f t="shared" si="2"/>
        <v>4680.0427841000001</v>
      </c>
      <c r="E44" s="56">
        <f t="shared" si="2"/>
        <v>4246.4288078</v>
      </c>
      <c r="F44" s="56">
        <f t="shared" si="2"/>
        <v>4204.0613782</v>
      </c>
      <c r="G44" s="56">
        <f t="shared" si="2"/>
        <v>4798.432131900001</v>
      </c>
      <c r="H44" s="56">
        <f t="shared" si="2"/>
        <v>4479.4829059999993</v>
      </c>
    </row>
    <row r="45" spans="1:8" s="3" customFormat="1" ht="15.75" x14ac:dyDescent="0.25">
      <c r="A45" s="50">
        <v>8</v>
      </c>
      <c r="B45" s="51" t="s">
        <v>57</v>
      </c>
      <c r="C45" s="52">
        <v>0</v>
      </c>
      <c r="D45" s="52">
        <v>3.2950552000000002</v>
      </c>
      <c r="E45" s="52">
        <v>14.118009099999998</v>
      </c>
      <c r="F45" s="52">
        <v>17.8350045</v>
      </c>
      <c r="G45" s="52">
        <v>-9.5937000000000001E-3</v>
      </c>
      <c r="H45" s="52">
        <v>0</v>
      </c>
    </row>
    <row r="46" spans="1:8" s="3" customFormat="1" ht="15.75" x14ac:dyDescent="0.25">
      <c r="A46" s="50">
        <v>9</v>
      </c>
      <c r="B46" s="51" t="s">
        <v>58</v>
      </c>
      <c r="C46" s="52">
        <v>12.63918</v>
      </c>
      <c r="D46" s="52">
        <v>12.153184399999999</v>
      </c>
      <c r="E46" s="52">
        <v>20.885668600000002</v>
      </c>
      <c r="F46" s="52">
        <v>39.111694800000002</v>
      </c>
      <c r="G46" s="52">
        <v>35.728170400000003</v>
      </c>
      <c r="H46" s="52">
        <v>12.2680706</v>
      </c>
    </row>
    <row r="47" spans="1:8" s="3" customFormat="1" ht="15.75" x14ac:dyDescent="0.25">
      <c r="A47" s="50">
        <v>10</v>
      </c>
      <c r="B47" s="51" t="s">
        <v>59</v>
      </c>
      <c r="C47" s="52">
        <v>0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</row>
    <row r="48" spans="1:8" s="3" customFormat="1" ht="15.75" x14ac:dyDescent="0.25">
      <c r="A48" s="50">
        <v>11</v>
      </c>
      <c r="B48" s="51" t="s">
        <v>60</v>
      </c>
      <c r="C48" s="52">
        <v>1706.1757324</v>
      </c>
      <c r="D48" s="52">
        <v>1725.4958723</v>
      </c>
      <c r="E48" s="52">
        <v>1834.8035034</v>
      </c>
      <c r="F48" s="52">
        <v>1886.3226690000001</v>
      </c>
      <c r="G48" s="52">
        <v>1928.9116230000002</v>
      </c>
      <c r="H48" s="52">
        <v>1816.9462601</v>
      </c>
    </row>
    <row r="49" spans="1:8" s="3" customFormat="1" ht="15.75" x14ac:dyDescent="0.25">
      <c r="A49" s="50">
        <v>12</v>
      </c>
      <c r="B49" s="51" t="s">
        <v>61</v>
      </c>
      <c r="C49" s="54"/>
      <c r="D49" s="58"/>
      <c r="E49" s="54"/>
      <c r="F49" s="54"/>
      <c r="G49" s="54"/>
      <c r="H49" s="54"/>
    </row>
    <row r="50" spans="1:8" ht="15.75" x14ac:dyDescent="0.25">
      <c r="A50" s="55">
        <v>12.1</v>
      </c>
      <c r="B50" s="51" t="s">
        <v>62</v>
      </c>
      <c r="C50" s="52">
        <v>4.7707800000000002</v>
      </c>
      <c r="D50" s="52">
        <v>7.0604500000000003</v>
      </c>
      <c r="E50" s="52">
        <v>3.2134100000000001</v>
      </c>
      <c r="F50" s="52">
        <v>6.1829999999999998</v>
      </c>
      <c r="G50" s="52">
        <v>8.8677499999999991</v>
      </c>
      <c r="H50" s="52">
        <v>36.414401600000005</v>
      </c>
    </row>
    <row r="51" spans="1:8" ht="15.75" x14ac:dyDescent="0.25">
      <c r="A51" s="55">
        <v>12.2</v>
      </c>
      <c r="B51" s="51" t="s">
        <v>63</v>
      </c>
      <c r="C51" s="52">
        <v>4.6687500000000002</v>
      </c>
      <c r="D51" s="52">
        <v>3.2698999999999998</v>
      </c>
      <c r="E51" s="52">
        <v>3.512</v>
      </c>
      <c r="F51" s="52">
        <v>3.0333199999999998</v>
      </c>
      <c r="G51" s="52">
        <v>1.81169</v>
      </c>
      <c r="H51" s="52">
        <v>0.128</v>
      </c>
    </row>
    <row r="52" spans="1:8" ht="15.75" x14ac:dyDescent="0.25">
      <c r="A52" s="55">
        <v>12.3</v>
      </c>
      <c r="B52" s="51" t="s">
        <v>64</v>
      </c>
      <c r="C52" s="52">
        <v>13.34188</v>
      </c>
      <c r="D52" s="52">
        <v>11.010131999999999</v>
      </c>
      <c r="E52" s="52">
        <v>15.10913</v>
      </c>
      <c r="F52" s="52">
        <v>7.6972800000000001</v>
      </c>
      <c r="G52" s="52">
        <v>4.2333299999999996</v>
      </c>
      <c r="H52" s="52">
        <v>5.6687799999999999</v>
      </c>
    </row>
    <row r="53" spans="1:8" ht="15.75" x14ac:dyDescent="0.25">
      <c r="A53" s="55">
        <v>12.4</v>
      </c>
      <c r="B53" s="51" t="s">
        <v>65</v>
      </c>
      <c r="C53" s="52">
        <v>22.493300000000001</v>
      </c>
      <c r="D53" s="52">
        <v>31.692450000000001</v>
      </c>
      <c r="E53" s="52">
        <v>35.325850000000003</v>
      </c>
      <c r="F53" s="52">
        <v>21.551159999999999</v>
      </c>
      <c r="G53" s="52">
        <v>15.829269999999999</v>
      </c>
      <c r="H53" s="52">
        <v>14.87323</v>
      </c>
    </row>
    <row r="54" spans="1:8" ht="15.75" x14ac:dyDescent="0.25">
      <c r="A54" s="55">
        <v>12.5</v>
      </c>
      <c r="B54" s="51" t="s">
        <v>66</v>
      </c>
      <c r="C54" s="52">
        <v>15.912031100000002</v>
      </c>
      <c r="D54" s="52">
        <v>26.716948599999998</v>
      </c>
      <c r="E54" s="52">
        <v>27.7524266</v>
      </c>
      <c r="F54" s="52">
        <v>32.579076899999997</v>
      </c>
      <c r="G54" s="52">
        <v>29.502329100000001</v>
      </c>
      <c r="H54" s="52">
        <v>30.824090000000002</v>
      </c>
    </row>
    <row r="55" spans="1:8" s="3" customFormat="1" ht="15.75" x14ac:dyDescent="0.25">
      <c r="A55" s="55">
        <v>12.6</v>
      </c>
      <c r="B55" s="51" t="s">
        <v>67</v>
      </c>
      <c r="C55" s="52">
        <v>25.11872</v>
      </c>
      <c r="D55" s="52">
        <v>45.913229999999999</v>
      </c>
      <c r="E55" s="52">
        <v>14.454689999999999</v>
      </c>
      <c r="F55" s="52">
        <v>5.5053700000000001</v>
      </c>
      <c r="G55" s="52">
        <v>4.3154715000000037</v>
      </c>
      <c r="H55" s="52">
        <v>14.166938599999995</v>
      </c>
    </row>
    <row r="56" spans="1:8" s="3" customFormat="1" ht="15.75" x14ac:dyDescent="0.25">
      <c r="A56" s="55">
        <v>12.7</v>
      </c>
      <c r="B56" s="51" t="s">
        <v>68</v>
      </c>
      <c r="C56" s="52">
        <v>153.21911560000001</v>
      </c>
      <c r="D56" s="52">
        <v>174.86779280000002</v>
      </c>
      <c r="E56" s="52">
        <v>241.61785660000001</v>
      </c>
      <c r="F56" s="52">
        <v>218.41685480000001</v>
      </c>
      <c r="G56" s="52">
        <v>139.69578050000001</v>
      </c>
      <c r="H56" s="52">
        <v>205.15886600000002</v>
      </c>
    </row>
    <row r="57" spans="1:8" ht="15.75" x14ac:dyDescent="0.25">
      <c r="A57" s="55">
        <v>12.8</v>
      </c>
      <c r="B57" s="51" t="s">
        <v>69</v>
      </c>
      <c r="C57" s="52">
        <v>0</v>
      </c>
      <c r="D57" s="52">
        <v>0</v>
      </c>
      <c r="E57" s="52">
        <v>0</v>
      </c>
      <c r="F57" s="52">
        <v>0</v>
      </c>
      <c r="G57" s="52">
        <v>0</v>
      </c>
      <c r="H57" s="52">
        <v>0</v>
      </c>
    </row>
    <row r="58" spans="1:8" ht="15.75" x14ac:dyDescent="0.25">
      <c r="A58" s="55">
        <v>12.9</v>
      </c>
      <c r="B58" s="51" t="s">
        <v>70</v>
      </c>
      <c r="C58" s="52">
        <v>0.77780000000000005</v>
      </c>
      <c r="D58" s="52">
        <v>2.7450420000000002</v>
      </c>
      <c r="E58" s="52">
        <v>1.0134700000000001</v>
      </c>
      <c r="F58" s="52">
        <v>1.1557999999999999</v>
      </c>
      <c r="G58" s="52">
        <v>0.70147999999999999</v>
      </c>
      <c r="H58" s="52">
        <v>0.42701</v>
      </c>
    </row>
    <row r="59" spans="1:8" ht="15.75" x14ac:dyDescent="0.25">
      <c r="A59" s="59">
        <v>12.1</v>
      </c>
      <c r="B59" s="51" t="s">
        <v>71</v>
      </c>
      <c r="C59" s="52">
        <v>23.102888500000002</v>
      </c>
      <c r="D59" s="52">
        <v>16.852172500000002</v>
      </c>
      <c r="E59" s="52">
        <v>11.488289999999999</v>
      </c>
      <c r="F59" s="52">
        <v>17.62462</v>
      </c>
      <c r="G59" s="52">
        <v>1.3202199999999999</v>
      </c>
      <c r="H59" s="52">
        <v>6.8470015000000002</v>
      </c>
    </row>
    <row r="60" spans="1:8" ht="15.75" x14ac:dyDescent="0.25">
      <c r="A60" s="59">
        <v>12.11</v>
      </c>
      <c r="B60" s="51" t="s">
        <v>72</v>
      </c>
      <c r="C60" s="52">
        <v>51.249880599999997</v>
      </c>
      <c r="D60" s="52">
        <v>6.302252799999998</v>
      </c>
      <c r="E60" s="52">
        <v>13.321655999999997</v>
      </c>
      <c r="F60" s="52">
        <v>6.0564499999999981</v>
      </c>
      <c r="G60" s="52">
        <v>1.1301400000000008</v>
      </c>
      <c r="H60" s="52">
        <v>7.2356700000000025</v>
      </c>
    </row>
    <row r="61" spans="1:8" ht="15.75" x14ac:dyDescent="0.25">
      <c r="A61" s="59">
        <v>12.12</v>
      </c>
      <c r="B61" s="51" t="s">
        <v>73</v>
      </c>
      <c r="C61" s="52">
        <v>23.476154899999997</v>
      </c>
      <c r="D61" s="52">
        <v>16.450614900000001</v>
      </c>
      <c r="E61" s="52">
        <v>15.389541999999999</v>
      </c>
      <c r="F61" s="52">
        <v>17.619892400000001</v>
      </c>
      <c r="G61" s="52">
        <v>13.781779999999999</v>
      </c>
      <c r="H61" s="52">
        <v>18.2967984</v>
      </c>
    </row>
    <row r="62" spans="1:8" ht="15.75" x14ac:dyDescent="0.25">
      <c r="A62" s="59">
        <v>12.13</v>
      </c>
      <c r="B62" s="51" t="s">
        <v>74</v>
      </c>
      <c r="C62" s="52">
        <v>10.490309999999999</v>
      </c>
      <c r="D62" s="52">
        <v>9.4490200000000009</v>
      </c>
      <c r="E62" s="52">
        <v>20.005548300000001</v>
      </c>
      <c r="F62" s="52">
        <v>11.537649999999999</v>
      </c>
      <c r="G62" s="52">
        <v>8.2859216</v>
      </c>
      <c r="H62" s="52">
        <v>15.609931100000001</v>
      </c>
    </row>
    <row r="63" spans="1:8" ht="15.75" x14ac:dyDescent="0.25">
      <c r="A63" s="59">
        <v>12.14</v>
      </c>
      <c r="B63" s="51" t="s">
        <v>75</v>
      </c>
      <c r="C63" s="52">
        <v>199.11921770000004</v>
      </c>
      <c r="D63" s="52">
        <v>455.06598949999994</v>
      </c>
      <c r="E63" s="52">
        <v>225.68744189999998</v>
      </c>
      <c r="F63" s="52">
        <v>158.624672</v>
      </c>
      <c r="G63" s="52">
        <v>184.4767239</v>
      </c>
      <c r="H63" s="52">
        <v>203.03554349999999</v>
      </c>
    </row>
    <row r="64" spans="1:8" ht="15.75" x14ac:dyDescent="0.25">
      <c r="A64" s="59"/>
      <c r="B64" s="51" t="s">
        <v>76</v>
      </c>
      <c r="C64" s="52"/>
      <c r="D64" s="52"/>
      <c r="E64" s="52"/>
      <c r="F64" s="52"/>
      <c r="G64" s="52"/>
      <c r="H64" s="52"/>
    </row>
    <row r="65" spans="1:8" ht="15.75" x14ac:dyDescent="0.25">
      <c r="A65" s="59" t="s">
        <v>77</v>
      </c>
      <c r="B65" s="60" t="s">
        <v>78</v>
      </c>
      <c r="C65" s="52">
        <v>38.8817831</v>
      </c>
      <c r="D65" s="52">
        <v>39.096224300000003</v>
      </c>
      <c r="E65" s="52">
        <v>48.260310400000002</v>
      </c>
      <c r="F65" s="52">
        <v>72.011914500000003</v>
      </c>
      <c r="G65" s="52">
        <v>70.442452099999997</v>
      </c>
      <c r="H65" s="52">
        <v>63.465894900000002</v>
      </c>
    </row>
    <row r="66" spans="1:8" ht="15.75" x14ac:dyDescent="0.25">
      <c r="A66" s="59" t="s">
        <v>79</v>
      </c>
      <c r="B66" s="60" t="s">
        <v>80</v>
      </c>
      <c r="C66" s="52">
        <v>99.349040000000002</v>
      </c>
      <c r="D66" s="52">
        <v>339.99362000000002</v>
      </c>
      <c r="E66" s="52">
        <v>77.160480000000007</v>
      </c>
      <c r="F66" s="52">
        <v>7.1574900000000001</v>
      </c>
      <c r="G66" s="52">
        <v>50.548870000000001</v>
      </c>
      <c r="H66" s="52">
        <v>68.797610000000006</v>
      </c>
    </row>
    <row r="67" spans="1:8" ht="15.75" x14ac:dyDescent="0.25">
      <c r="A67" s="59" t="s">
        <v>81</v>
      </c>
      <c r="B67" s="60" t="s">
        <v>82</v>
      </c>
      <c r="C67" s="52">
        <v>1.3598300000000001</v>
      </c>
      <c r="D67" s="52">
        <v>2.2185700000000002</v>
      </c>
      <c r="E67" s="52">
        <v>0</v>
      </c>
      <c r="F67" s="52">
        <v>2.0113099999999999</v>
      </c>
      <c r="G67" s="52">
        <v>1.36025</v>
      </c>
      <c r="H67" s="52">
        <v>2.2584957000000001</v>
      </c>
    </row>
    <row r="68" spans="1:8" ht="15.75" x14ac:dyDescent="0.25">
      <c r="A68" s="59" t="s">
        <v>83</v>
      </c>
      <c r="B68" s="60" t="s">
        <v>84</v>
      </c>
      <c r="C68" s="52">
        <v>23.214768900000003</v>
      </c>
      <c r="D68" s="52">
        <v>28.338815699999998</v>
      </c>
      <c r="E68" s="52">
        <v>34.005991600000002</v>
      </c>
      <c r="F68" s="52">
        <v>33.951969900000002</v>
      </c>
      <c r="G68" s="52">
        <v>32.139319999999998</v>
      </c>
      <c r="H68" s="52">
        <v>9.9857545999999999</v>
      </c>
    </row>
    <row r="69" spans="1:8" ht="15.75" x14ac:dyDescent="0.25">
      <c r="A69" s="59" t="s">
        <v>85</v>
      </c>
      <c r="B69" s="60" t="s">
        <v>86</v>
      </c>
      <c r="C69" s="52">
        <v>19.4889464</v>
      </c>
      <c r="D69" s="52">
        <v>23.496577299999998</v>
      </c>
      <c r="E69" s="52">
        <v>21.065421300000001</v>
      </c>
      <c r="F69" s="52">
        <v>18.672928500000001</v>
      </c>
      <c r="G69" s="52">
        <v>15.9190071</v>
      </c>
      <c r="H69" s="52">
        <v>37.603789999999996</v>
      </c>
    </row>
    <row r="70" spans="1:8" ht="15.75" x14ac:dyDescent="0.25">
      <c r="A70" s="59" t="s">
        <v>87</v>
      </c>
      <c r="B70" s="60" t="s">
        <v>88</v>
      </c>
      <c r="C70" s="52">
        <v>0</v>
      </c>
      <c r="D70" s="52">
        <v>0</v>
      </c>
      <c r="E70" s="52">
        <v>20.006260000000001</v>
      </c>
      <c r="F70" s="52">
        <v>1.986</v>
      </c>
      <c r="G70" s="52">
        <v>0</v>
      </c>
      <c r="H70" s="52">
        <v>9.4828499999999991</v>
      </c>
    </row>
    <row r="71" spans="1:8" ht="15.75" x14ac:dyDescent="0.25">
      <c r="A71" s="59" t="s">
        <v>89</v>
      </c>
      <c r="B71" s="60" t="s">
        <v>90</v>
      </c>
      <c r="C71" s="52">
        <v>0</v>
      </c>
      <c r="D71" s="52">
        <v>0</v>
      </c>
      <c r="E71" s="52">
        <v>0</v>
      </c>
      <c r="F71" s="52">
        <v>0</v>
      </c>
      <c r="G71" s="52">
        <v>0</v>
      </c>
      <c r="H71" s="52">
        <v>0</v>
      </c>
    </row>
    <row r="72" spans="1:8" ht="15.75" x14ac:dyDescent="0.25">
      <c r="A72" s="59" t="s">
        <v>91</v>
      </c>
      <c r="B72" s="60" t="s">
        <v>92</v>
      </c>
      <c r="C72" s="52"/>
      <c r="D72" s="52"/>
      <c r="E72" s="52"/>
      <c r="F72" s="52">
        <v>0</v>
      </c>
      <c r="G72" s="52">
        <v>0</v>
      </c>
      <c r="H72" s="52"/>
    </row>
    <row r="73" spans="1:8" ht="15.75" x14ac:dyDescent="0.25">
      <c r="A73" s="59" t="s">
        <v>93</v>
      </c>
      <c r="B73" s="60" t="s">
        <v>94</v>
      </c>
      <c r="C73" s="52">
        <v>4.4003382000000002</v>
      </c>
      <c r="D73" s="52">
        <v>3.0954060999999999</v>
      </c>
      <c r="E73" s="52">
        <v>2.8983447999999998</v>
      </c>
      <c r="F73" s="52">
        <v>2.4749629</v>
      </c>
      <c r="G73" s="52">
        <v>1.7205731</v>
      </c>
      <c r="H73" s="52">
        <v>1.5462560000000001</v>
      </c>
    </row>
    <row r="74" spans="1:8" ht="15.75" x14ac:dyDescent="0.25">
      <c r="A74" s="59" t="s">
        <v>95</v>
      </c>
      <c r="B74" s="60" t="s">
        <v>96</v>
      </c>
      <c r="C74" s="52">
        <v>12.424511100000046</v>
      </c>
      <c r="D74" s="52">
        <v>18.826776099999904</v>
      </c>
      <c r="E74" s="52">
        <v>22.290633799999995</v>
      </c>
      <c r="F74" s="52">
        <v>20.358096200000006</v>
      </c>
      <c r="G74" s="52">
        <v>12.346251600000016</v>
      </c>
      <c r="H74" s="52">
        <v>9.8948922999999809</v>
      </c>
    </row>
    <row r="75" spans="1:8" ht="15.75" x14ac:dyDescent="0.25">
      <c r="A75" s="59"/>
      <c r="B75" s="51"/>
      <c r="C75" s="52"/>
      <c r="D75" s="52"/>
      <c r="E75" s="52"/>
      <c r="F75" s="52"/>
      <c r="G75" s="52"/>
      <c r="H75" s="52"/>
    </row>
    <row r="76" spans="1:8" ht="15.75" x14ac:dyDescent="0.25">
      <c r="A76" s="50"/>
      <c r="B76" s="51" t="s">
        <v>97</v>
      </c>
      <c r="C76" s="56">
        <f t="shared" ref="C76:H76" si="3">SUM(C50:C63)</f>
        <v>547.74082840000005</v>
      </c>
      <c r="D76" s="56">
        <f t="shared" si="3"/>
        <v>807.39599509999994</v>
      </c>
      <c r="E76" s="56">
        <f t="shared" si="3"/>
        <v>627.89131140000006</v>
      </c>
      <c r="F76" s="56">
        <f t="shared" si="3"/>
        <v>507.58514609999997</v>
      </c>
      <c r="G76" s="56">
        <f t="shared" si="3"/>
        <v>413.95188660000002</v>
      </c>
      <c r="H76" s="56">
        <f t="shared" si="3"/>
        <v>558.68626069999993</v>
      </c>
    </row>
    <row r="77" spans="1:8" ht="15.75" x14ac:dyDescent="0.25">
      <c r="A77" s="50">
        <v>13</v>
      </c>
      <c r="B77" s="51" t="s">
        <v>98</v>
      </c>
      <c r="C77" s="56">
        <f>+C9+C10+C76+C44+C45+C46+C48+C47+C11+C12+C24+C13</f>
        <v>11338.506864800003</v>
      </c>
      <c r="D77" s="56">
        <f>+D9+D10+D76+D44+D45+D46+D48+D47+D11+D12+D24+D13</f>
        <v>10444.607830599998</v>
      </c>
      <c r="E77" s="56">
        <f>E9+E10+E76+E44+E45+E46+E48+E47+E11+E12+E24+E13</f>
        <v>10789.069362800001</v>
      </c>
      <c r="F77" s="56">
        <f>F9+F10+F76+F44+F45+F46+F48+F47+F11+F12+F24+F13</f>
        <v>10179.2146706</v>
      </c>
      <c r="G77" s="56">
        <f>+G9+G10+G76+G44+G45+G46+G48+G47+G11+G12+G24+G13</f>
        <v>10360.386484500001</v>
      </c>
      <c r="H77" s="56">
        <f>+H9+H10+H76+H44+H45+H46+H48+H47+H11+H12+H24+H13</f>
        <v>9903.9715176000009</v>
      </c>
    </row>
    <row r="78" spans="1:8" ht="15.75" x14ac:dyDescent="0.25">
      <c r="A78" s="50">
        <v>14</v>
      </c>
      <c r="B78" s="51" t="s">
        <v>99</v>
      </c>
      <c r="C78" s="52">
        <v>-18.8141626</v>
      </c>
      <c r="D78" s="52">
        <v>-25.528751200000002</v>
      </c>
      <c r="E78" s="52">
        <v>-32.208912999999995</v>
      </c>
      <c r="F78" s="52">
        <v>-22.979679300000001</v>
      </c>
      <c r="G78" s="52">
        <v>-31.476730699999997</v>
      </c>
      <c r="H78" s="52">
        <v>-24.045964700000003</v>
      </c>
    </row>
    <row r="79" spans="1:8" ht="15.75" x14ac:dyDescent="0.25">
      <c r="A79" s="50">
        <v>15</v>
      </c>
      <c r="B79" s="51" t="s">
        <v>100</v>
      </c>
      <c r="C79" s="56">
        <f t="shared" ref="C79:H79" si="4">+C77+C78</f>
        <v>11319.692702200004</v>
      </c>
      <c r="D79" s="56">
        <f t="shared" si="4"/>
        <v>10419.079079399999</v>
      </c>
      <c r="E79" s="56">
        <f t="shared" si="4"/>
        <v>10756.8604498</v>
      </c>
      <c r="F79" s="56">
        <f t="shared" si="4"/>
        <v>10156.2349913</v>
      </c>
      <c r="G79" s="56">
        <f t="shared" si="4"/>
        <v>10328.909753800001</v>
      </c>
      <c r="H79" s="56">
        <f t="shared" si="4"/>
        <v>9879.9255529000002</v>
      </c>
    </row>
    <row r="80" spans="1:8" ht="15.75" x14ac:dyDescent="0.25">
      <c r="A80" s="50">
        <v>16</v>
      </c>
      <c r="B80" s="61" t="s">
        <v>101</v>
      </c>
      <c r="C80" s="54">
        <v>2222.83</v>
      </c>
      <c r="D80" s="54">
        <v>70.180000000000007</v>
      </c>
      <c r="E80" s="54"/>
      <c r="F80" s="54"/>
      <c r="G80" s="54"/>
      <c r="H80" s="54"/>
    </row>
    <row r="81" spans="1:8" ht="16.5" thickBot="1" x14ac:dyDescent="0.3">
      <c r="A81" s="62"/>
      <c r="B81" s="63" t="s">
        <v>102</v>
      </c>
      <c r="C81" s="64">
        <f t="shared" ref="C81:H81" si="5">+C79+C80</f>
        <v>13542.522702200004</v>
      </c>
      <c r="D81" s="64">
        <f t="shared" si="5"/>
        <v>10489.259079399999</v>
      </c>
      <c r="E81" s="64">
        <f t="shared" si="5"/>
        <v>10756.8604498</v>
      </c>
      <c r="F81" s="64">
        <f t="shared" si="5"/>
        <v>10156.2349913</v>
      </c>
      <c r="G81" s="64">
        <f t="shared" si="5"/>
        <v>10328.909753800001</v>
      </c>
      <c r="H81" s="64">
        <f t="shared" si="5"/>
        <v>9879.9255529000002</v>
      </c>
    </row>
    <row r="82" spans="1:8" ht="15.75" x14ac:dyDescent="0.25">
      <c r="A82" s="65"/>
      <c r="B82" s="66"/>
      <c r="C82" s="67"/>
      <c r="D82" s="67"/>
      <c r="E82" s="67"/>
      <c r="F82" s="67"/>
      <c r="G82" s="67"/>
      <c r="H82" s="67"/>
    </row>
    <row r="83" spans="1:8" ht="15.75" thickBot="1" x14ac:dyDescent="0.3">
      <c r="A83" s="45"/>
      <c r="B83" s="46"/>
      <c r="C83" s="46"/>
      <c r="F83" s="3" t="s">
        <v>4</v>
      </c>
    </row>
    <row r="84" spans="1:8" x14ac:dyDescent="0.25">
      <c r="A84" s="47" t="s">
        <v>5</v>
      </c>
      <c r="B84" s="48" t="s">
        <v>6</v>
      </c>
      <c r="C84" s="49" t="s">
        <v>7</v>
      </c>
      <c r="D84" s="49" t="s">
        <v>8</v>
      </c>
      <c r="E84" s="49" t="s">
        <v>9</v>
      </c>
      <c r="F84" s="49" t="s">
        <v>10</v>
      </c>
      <c r="G84" s="49" t="s">
        <v>11</v>
      </c>
      <c r="H84" s="49" t="s">
        <v>12</v>
      </c>
    </row>
    <row r="85" spans="1:8" x14ac:dyDescent="0.25">
      <c r="A85" s="32">
        <v>1</v>
      </c>
      <c r="B85" s="68" t="s">
        <v>59</v>
      </c>
      <c r="C85" s="31"/>
      <c r="D85" s="32"/>
      <c r="E85" s="32"/>
      <c r="F85" s="32"/>
      <c r="G85" s="32"/>
      <c r="H85" s="32"/>
    </row>
    <row r="86" spans="1:8" x14ac:dyDescent="0.25">
      <c r="A86" s="32"/>
      <c r="B86" s="69" t="s">
        <v>103</v>
      </c>
      <c r="C86" s="70">
        <v>0</v>
      </c>
      <c r="D86" s="71">
        <v>0</v>
      </c>
      <c r="E86" s="71">
        <v>0</v>
      </c>
      <c r="F86" s="71">
        <v>0</v>
      </c>
      <c r="G86" s="71">
        <v>0</v>
      </c>
      <c r="H86" s="71">
        <v>0</v>
      </c>
    </row>
    <row r="87" spans="1:8" x14ac:dyDescent="0.25">
      <c r="A87" s="32"/>
      <c r="B87" s="32" t="s">
        <v>104</v>
      </c>
      <c r="C87" s="70">
        <v>0</v>
      </c>
      <c r="D87" s="70">
        <v>0</v>
      </c>
      <c r="E87" s="70">
        <v>0</v>
      </c>
      <c r="F87" s="70">
        <v>0</v>
      </c>
      <c r="G87" s="70">
        <v>0</v>
      </c>
      <c r="H87" s="70">
        <v>0</v>
      </c>
    </row>
    <row r="88" spans="1:8" x14ac:dyDescent="0.25">
      <c r="A88" s="32"/>
      <c r="B88" s="32" t="s">
        <v>105</v>
      </c>
      <c r="C88" s="70">
        <v>0</v>
      </c>
      <c r="D88" s="70">
        <v>0</v>
      </c>
      <c r="E88" s="70">
        <v>0</v>
      </c>
      <c r="F88" s="70">
        <v>0</v>
      </c>
      <c r="G88" s="70">
        <v>0</v>
      </c>
      <c r="H88" s="70">
        <v>0</v>
      </c>
    </row>
    <row r="89" spans="1:8" x14ac:dyDescent="0.25">
      <c r="A89" s="32"/>
      <c r="B89" s="72" t="s">
        <v>106</v>
      </c>
      <c r="C89" s="37">
        <f t="shared" ref="C89:H89" si="6">+SUM(C86:C88)</f>
        <v>0</v>
      </c>
      <c r="D89" s="37">
        <f t="shared" si="6"/>
        <v>0</v>
      </c>
      <c r="E89" s="37">
        <f t="shared" si="6"/>
        <v>0</v>
      </c>
      <c r="F89" s="37">
        <f t="shared" si="6"/>
        <v>0</v>
      </c>
      <c r="G89" s="37">
        <f t="shared" si="6"/>
        <v>0</v>
      </c>
      <c r="H89" s="37">
        <f t="shared" si="6"/>
        <v>0</v>
      </c>
    </row>
    <row r="90" spans="1:8" x14ac:dyDescent="0.25">
      <c r="A90" s="32"/>
      <c r="B90" s="32"/>
      <c r="C90" s="38">
        <f t="shared" ref="C90:H90" si="7">+C89-C47</f>
        <v>0</v>
      </c>
      <c r="D90" s="38">
        <f t="shared" si="7"/>
        <v>0</v>
      </c>
      <c r="E90" s="38">
        <f t="shared" si="7"/>
        <v>0</v>
      </c>
      <c r="F90" s="38">
        <f t="shared" si="7"/>
        <v>0</v>
      </c>
      <c r="G90" s="38">
        <f t="shared" si="7"/>
        <v>0</v>
      </c>
      <c r="H90" s="38">
        <f t="shared" si="7"/>
        <v>0</v>
      </c>
    </row>
    <row r="91" spans="1:8" x14ac:dyDescent="0.25">
      <c r="A91" s="32">
        <v>2</v>
      </c>
      <c r="B91" s="72" t="s">
        <v>107</v>
      </c>
      <c r="C91" s="31"/>
      <c r="D91" s="32"/>
      <c r="E91" s="32"/>
      <c r="F91" s="32"/>
      <c r="G91" s="32"/>
      <c r="H91" s="32"/>
    </row>
    <row r="92" spans="1:8" x14ac:dyDescent="0.25">
      <c r="A92" s="32"/>
      <c r="B92" s="32" t="s">
        <v>108</v>
      </c>
      <c r="C92" s="70">
        <v>179.57830999999999</v>
      </c>
      <c r="D92" s="70">
        <v>135.60536999999999</v>
      </c>
      <c r="E92" s="70">
        <v>158.52216999999999</v>
      </c>
      <c r="F92" s="70">
        <v>127.69204000000001</v>
      </c>
      <c r="G92" s="70">
        <v>96.073629999999994</v>
      </c>
      <c r="H92" s="70">
        <v>175.32531</v>
      </c>
    </row>
    <row r="93" spans="1:8" x14ac:dyDescent="0.25">
      <c r="A93" s="32"/>
      <c r="B93" s="32" t="s">
        <v>109</v>
      </c>
      <c r="C93" s="70">
        <v>0</v>
      </c>
      <c r="D93" s="70">
        <v>0</v>
      </c>
      <c r="E93" s="70">
        <v>0</v>
      </c>
      <c r="F93" s="70">
        <v>0</v>
      </c>
      <c r="G93" s="70">
        <v>0</v>
      </c>
      <c r="H93" s="70">
        <v>0</v>
      </c>
    </row>
    <row r="94" spans="1:8" x14ac:dyDescent="0.25">
      <c r="A94" s="32"/>
      <c r="B94" s="32" t="s">
        <v>110</v>
      </c>
      <c r="C94" s="70">
        <v>0</v>
      </c>
      <c r="D94" s="70">
        <v>1.8330000000020163E-2</v>
      </c>
      <c r="E94" s="70">
        <v>5.3750000000007958E-2</v>
      </c>
      <c r="F94" s="70">
        <v>0</v>
      </c>
      <c r="G94" s="70">
        <v>0</v>
      </c>
      <c r="H94" s="70">
        <v>0</v>
      </c>
    </row>
    <row r="95" spans="1:8" x14ac:dyDescent="0.25">
      <c r="A95" s="32"/>
      <c r="B95" s="72" t="s">
        <v>106</v>
      </c>
      <c r="C95" s="37">
        <f t="shared" ref="C95:H95" si="8">SUM(C92:C94)</f>
        <v>179.57830999999999</v>
      </c>
      <c r="D95" s="37">
        <f t="shared" si="8"/>
        <v>135.62370000000001</v>
      </c>
      <c r="E95" s="37">
        <f t="shared" si="8"/>
        <v>158.57592</v>
      </c>
      <c r="F95" s="37">
        <f t="shared" si="8"/>
        <v>127.69204000000001</v>
      </c>
      <c r="G95" s="37">
        <f t="shared" si="8"/>
        <v>96.073629999999994</v>
      </c>
      <c r="H95" s="37">
        <f t="shared" si="8"/>
        <v>175.32531</v>
      </c>
    </row>
    <row r="96" spans="1:8" x14ac:dyDescent="0.25">
      <c r="A96" s="32"/>
      <c r="B96" s="32"/>
      <c r="C96" s="70">
        <f t="shared" ref="C96:H96" si="9">+C95-C16</f>
        <v>0</v>
      </c>
      <c r="D96" s="70">
        <f t="shared" si="9"/>
        <v>0</v>
      </c>
      <c r="E96" s="70">
        <f t="shared" si="9"/>
        <v>0</v>
      </c>
      <c r="F96" s="70">
        <f t="shared" si="9"/>
        <v>0</v>
      </c>
      <c r="G96" s="70">
        <f t="shared" si="9"/>
        <v>0</v>
      </c>
      <c r="H96" s="70">
        <f t="shared" si="9"/>
        <v>0</v>
      </c>
    </row>
    <row r="97" spans="1:8" x14ac:dyDescent="0.25">
      <c r="A97" s="32">
        <v>3</v>
      </c>
      <c r="B97" s="72" t="s">
        <v>99</v>
      </c>
      <c r="C97" s="31"/>
      <c r="D97" s="32"/>
      <c r="E97" s="32"/>
      <c r="F97" s="32"/>
      <c r="G97" s="32"/>
      <c r="H97" s="32"/>
    </row>
    <row r="98" spans="1:8" x14ac:dyDescent="0.25">
      <c r="A98" s="32"/>
      <c r="B98" s="32" t="s">
        <v>111</v>
      </c>
      <c r="C98" s="73">
        <v>-14.9079526</v>
      </c>
      <c r="D98" s="73">
        <v>-20.057501200000001</v>
      </c>
      <c r="E98" s="73">
        <v>-25.219542999999998</v>
      </c>
      <c r="F98" s="73">
        <v>-18.994279300000002</v>
      </c>
      <c r="G98" s="73">
        <v>-28.1820907</v>
      </c>
      <c r="H98" s="73">
        <v>-22.060681800000001</v>
      </c>
    </row>
    <row r="99" spans="1:8" x14ac:dyDescent="0.25">
      <c r="A99" s="32"/>
      <c r="B99" s="32" t="s">
        <v>112</v>
      </c>
      <c r="C99" s="73">
        <v>0</v>
      </c>
      <c r="D99" s="73">
        <v>0</v>
      </c>
      <c r="E99" s="73">
        <v>0</v>
      </c>
      <c r="F99" s="73">
        <v>0</v>
      </c>
      <c r="G99" s="73">
        <v>0</v>
      </c>
      <c r="H99" s="73">
        <v>0</v>
      </c>
    </row>
    <row r="100" spans="1:8" x14ac:dyDescent="0.25">
      <c r="A100" s="32"/>
      <c r="B100" s="32" t="s">
        <v>113</v>
      </c>
      <c r="C100" s="73">
        <v>0</v>
      </c>
      <c r="D100" s="73">
        <v>0</v>
      </c>
      <c r="E100" s="73">
        <v>0</v>
      </c>
      <c r="F100" s="73">
        <v>0</v>
      </c>
      <c r="G100" s="73">
        <v>0</v>
      </c>
      <c r="H100" s="73">
        <v>0</v>
      </c>
    </row>
    <row r="101" spans="1:8" x14ac:dyDescent="0.25">
      <c r="A101" s="32"/>
      <c r="B101" s="32" t="s">
        <v>114</v>
      </c>
      <c r="C101" s="73">
        <v>-2.5770000000000001E-2</v>
      </c>
      <c r="D101" s="73">
        <v>-0.18515999999999999</v>
      </c>
      <c r="E101" s="73">
        <v>-0.27900999999999998</v>
      </c>
      <c r="F101" s="73">
        <v>-0.22009999999999999</v>
      </c>
      <c r="G101" s="73">
        <v>-4.904E-2</v>
      </c>
      <c r="H101" s="73">
        <v>-0.18218999999999999</v>
      </c>
    </row>
    <row r="102" spans="1:8" x14ac:dyDescent="0.25">
      <c r="A102" s="32"/>
      <c r="B102" s="74" t="s">
        <v>115</v>
      </c>
      <c r="C102" s="73">
        <v>-3.8804400000000001</v>
      </c>
      <c r="D102" s="73">
        <v>-5.2860899999999997</v>
      </c>
      <c r="E102" s="73">
        <v>-6.7103599999999997</v>
      </c>
      <c r="F102" s="73">
        <v>-3.7652999999999999</v>
      </c>
      <c r="G102" s="73">
        <v>-3.2456</v>
      </c>
      <c r="H102" s="73">
        <v>-1.8030929</v>
      </c>
    </row>
    <row r="103" spans="1:8" x14ac:dyDescent="0.25">
      <c r="A103" s="32"/>
      <c r="B103" s="74" t="s">
        <v>110</v>
      </c>
      <c r="C103" s="73">
        <v>0</v>
      </c>
      <c r="D103" s="73">
        <v>0</v>
      </c>
      <c r="E103" s="73">
        <v>0</v>
      </c>
      <c r="F103" s="73">
        <v>0</v>
      </c>
      <c r="G103" s="73">
        <v>0</v>
      </c>
      <c r="H103" s="73">
        <v>0</v>
      </c>
    </row>
    <row r="104" spans="1:8" x14ac:dyDescent="0.25">
      <c r="A104" s="32"/>
      <c r="B104" s="72" t="s">
        <v>106</v>
      </c>
      <c r="C104" s="41">
        <f t="shared" ref="C104:H104" si="10">+SUM(C98:C103)</f>
        <v>-18.8141626</v>
      </c>
      <c r="D104" s="41">
        <f t="shared" si="10"/>
        <v>-25.528751200000002</v>
      </c>
      <c r="E104" s="41">
        <f t="shared" si="10"/>
        <v>-32.208912999999995</v>
      </c>
      <c r="F104" s="41">
        <f t="shared" si="10"/>
        <v>-22.979679300000001</v>
      </c>
      <c r="G104" s="41">
        <f t="shared" si="10"/>
        <v>-31.476730700000001</v>
      </c>
      <c r="H104" s="41">
        <f t="shared" si="10"/>
        <v>-24.045964699999999</v>
      </c>
    </row>
    <row r="105" spans="1:8" x14ac:dyDescent="0.25">
      <c r="A105" s="32"/>
      <c r="B105" s="32"/>
      <c r="C105" s="73">
        <f t="shared" ref="C105:H105" si="11">+C104-C78</f>
        <v>0</v>
      </c>
      <c r="D105" s="73">
        <f t="shared" si="11"/>
        <v>0</v>
      </c>
      <c r="E105" s="73">
        <f t="shared" si="11"/>
        <v>0</v>
      </c>
      <c r="F105" s="73">
        <f t="shared" si="11"/>
        <v>0</v>
      </c>
      <c r="G105" s="73">
        <f t="shared" si="11"/>
        <v>0</v>
      </c>
      <c r="H105" s="73">
        <f t="shared" si="11"/>
        <v>0</v>
      </c>
    </row>
  </sheetData>
  <mergeCells count="4">
    <mergeCell ref="F1:G1"/>
    <mergeCell ref="A2:G2"/>
    <mergeCell ref="C4:G4"/>
    <mergeCell ref="C5:G5"/>
  </mergeCells>
  <pageMargins left="0.5" right="0.5" top="0.5" bottom="0.5" header="0.5" footer="0.5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5"/>
  <sheetViews>
    <sheetView topLeftCell="C57" workbookViewId="0">
      <selection activeCell="H78" sqref="H78"/>
    </sheetView>
  </sheetViews>
  <sheetFormatPr defaultColWidth="9.140625" defaultRowHeight="15" x14ac:dyDescent="0.25"/>
  <cols>
    <col min="1" max="1" width="7.140625" style="3" customWidth="1"/>
    <col min="2" max="2" width="48" style="3" customWidth="1"/>
    <col min="3" max="3" width="14" style="2" customWidth="1"/>
    <col min="4" max="5" width="14.28515625" style="3" customWidth="1"/>
    <col min="6" max="6" width="13.7109375" style="3" customWidth="1"/>
    <col min="7" max="7" width="12.85546875" style="3" customWidth="1"/>
    <col min="8" max="8" width="12.28515625" style="3" customWidth="1"/>
    <col min="9" max="16384" width="9.140625" style="2"/>
  </cols>
  <sheetData>
    <row r="1" spans="1:8" x14ac:dyDescent="0.25">
      <c r="A1" s="42"/>
      <c r="B1" s="42"/>
      <c r="C1" s="42"/>
      <c r="D1" s="42"/>
      <c r="E1" s="42"/>
      <c r="F1" s="86" t="s">
        <v>116</v>
      </c>
      <c r="G1" s="86"/>
    </row>
    <row r="2" spans="1:8" x14ac:dyDescent="0.25">
      <c r="A2" s="86" t="s">
        <v>0</v>
      </c>
      <c r="B2" s="86"/>
      <c r="C2" s="86"/>
      <c r="D2" s="86"/>
      <c r="E2" s="86"/>
      <c r="F2" s="86"/>
      <c r="G2" s="86"/>
    </row>
    <row r="3" spans="1:8" x14ac:dyDescent="0.25">
      <c r="A3" s="42"/>
      <c r="B3" s="42"/>
      <c r="C3" s="42"/>
      <c r="D3" s="42"/>
      <c r="E3" s="42"/>
      <c r="F3" s="42"/>
      <c r="G3" s="42"/>
    </row>
    <row r="4" spans="1:8" x14ac:dyDescent="0.25">
      <c r="A4" s="42"/>
      <c r="B4" s="43" t="s">
        <v>1</v>
      </c>
      <c r="C4" s="88" t="s">
        <v>2</v>
      </c>
      <c r="D4" s="88"/>
      <c r="E4" s="88"/>
      <c r="F4" s="88"/>
      <c r="G4" s="88"/>
    </row>
    <row r="5" spans="1:8" x14ac:dyDescent="0.25">
      <c r="A5" s="42"/>
      <c r="B5" s="43" t="s">
        <v>3</v>
      </c>
      <c r="C5" s="88" t="s">
        <v>141</v>
      </c>
      <c r="D5" s="88"/>
      <c r="E5" s="88"/>
      <c r="F5" s="88"/>
      <c r="G5" s="88"/>
    </row>
    <row r="7" spans="1:8" ht="15.75" thickBot="1" x14ac:dyDescent="0.3">
      <c r="A7" s="45"/>
      <c r="B7" s="46"/>
      <c r="C7" s="46"/>
      <c r="F7" s="3" t="s">
        <v>4</v>
      </c>
    </row>
    <row r="8" spans="1:8" ht="29.25" customHeight="1" x14ac:dyDescent="0.25">
      <c r="A8" s="47" t="s">
        <v>5</v>
      </c>
      <c r="B8" s="48" t="s">
        <v>6</v>
      </c>
      <c r="C8" s="49" t="s">
        <v>7</v>
      </c>
      <c r="D8" s="49" t="s">
        <v>8</v>
      </c>
      <c r="E8" s="49" t="s">
        <v>9</v>
      </c>
      <c r="F8" s="49" t="s">
        <v>10</v>
      </c>
      <c r="G8" s="49" t="s">
        <v>11</v>
      </c>
      <c r="H8" s="49" t="s">
        <v>12</v>
      </c>
    </row>
    <row r="9" spans="1:8" s="3" customFormat="1" ht="15.75" x14ac:dyDescent="0.25">
      <c r="A9" s="50">
        <v>1</v>
      </c>
      <c r="B9" s="51" t="s">
        <v>13</v>
      </c>
      <c r="C9" s="52">
        <v>4064.7612426000005</v>
      </c>
      <c r="D9" s="52">
        <v>4854.6995371999992</v>
      </c>
      <c r="E9" s="52">
        <v>5191.5036755000001</v>
      </c>
      <c r="F9" s="52">
        <v>5797.6238515000014</v>
      </c>
      <c r="G9" s="52">
        <v>4920.0359621999987</v>
      </c>
      <c r="H9" s="52">
        <v>6002.9614283000001</v>
      </c>
    </row>
    <row r="10" spans="1:8" s="3" customFormat="1" ht="15.75" x14ac:dyDescent="0.25">
      <c r="A10" s="50">
        <v>2</v>
      </c>
      <c r="B10" s="51" t="s">
        <v>14</v>
      </c>
      <c r="C10" s="52">
        <v>4160.3381920000002</v>
      </c>
      <c r="D10" s="52">
        <v>5774.6270606000007</v>
      </c>
      <c r="E10" s="52">
        <v>7358.8244525000009</v>
      </c>
      <c r="F10" s="52">
        <v>7989.6892561000004</v>
      </c>
      <c r="G10" s="52">
        <v>8974.1575448999993</v>
      </c>
      <c r="H10" s="52">
        <v>9737.7834326999982</v>
      </c>
    </row>
    <row r="11" spans="1:8" s="3" customFormat="1" ht="15.75" x14ac:dyDescent="0.25">
      <c r="A11" s="50">
        <v>3</v>
      </c>
      <c r="B11" s="51" t="s">
        <v>15</v>
      </c>
      <c r="C11" s="52">
        <v>469.36444999999998</v>
      </c>
      <c r="D11" s="52">
        <v>531.8371535</v>
      </c>
      <c r="E11" s="52">
        <v>582.77757999999994</v>
      </c>
      <c r="F11" s="52">
        <v>535.77766159999999</v>
      </c>
      <c r="G11" s="52">
        <v>516.88820999999996</v>
      </c>
      <c r="H11" s="52">
        <v>434.05439000000001</v>
      </c>
    </row>
    <row r="12" spans="1:8" s="3" customFormat="1" ht="15.75" x14ac:dyDescent="0.25">
      <c r="A12" s="50">
        <v>4</v>
      </c>
      <c r="B12" s="51" t="s">
        <v>16</v>
      </c>
      <c r="C12" s="52">
        <v>1187.0157494</v>
      </c>
      <c r="D12" s="52">
        <v>1486.7420058000002</v>
      </c>
      <c r="E12" s="52">
        <v>1752.3116840999999</v>
      </c>
      <c r="F12" s="52">
        <v>2057.4365726000001</v>
      </c>
      <c r="G12" s="52">
        <v>2362.0012369999999</v>
      </c>
      <c r="H12" s="52">
        <v>2252.6034697999999</v>
      </c>
    </row>
    <row r="13" spans="1:8" s="3" customFormat="1" ht="15.75" x14ac:dyDescent="0.25">
      <c r="A13" s="50">
        <v>5</v>
      </c>
      <c r="B13" s="51" t="s">
        <v>17</v>
      </c>
      <c r="C13" s="52">
        <v>1027.82105</v>
      </c>
      <c r="D13" s="53">
        <v>1022.4844900000001</v>
      </c>
      <c r="E13" s="53">
        <v>1386.82854</v>
      </c>
      <c r="F13" s="53">
        <v>1629.4437399999999</v>
      </c>
      <c r="G13" s="53">
        <v>1369.90445</v>
      </c>
      <c r="H13" s="53">
        <v>1562.6032571999999</v>
      </c>
    </row>
    <row r="14" spans="1:8" s="3" customFormat="1" ht="15.75" x14ac:dyDescent="0.25">
      <c r="A14" s="50">
        <v>6</v>
      </c>
      <c r="B14" s="51" t="s">
        <v>18</v>
      </c>
      <c r="C14" s="54"/>
      <c r="D14" s="54"/>
      <c r="E14" s="54"/>
      <c r="F14" s="54"/>
      <c r="G14" s="54"/>
      <c r="H14" s="54"/>
    </row>
    <row r="15" spans="1:8" s="3" customFormat="1" ht="15.75" x14ac:dyDescent="0.25">
      <c r="A15" s="55">
        <v>6.1</v>
      </c>
      <c r="B15" s="51" t="s">
        <v>19</v>
      </c>
      <c r="C15" s="52">
        <v>0</v>
      </c>
      <c r="D15" s="52">
        <v>0</v>
      </c>
      <c r="E15" s="52">
        <v>0</v>
      </c>
      <c r="F15" s="52">
        <v>0.75</v>
      </c>
      <c r="G15" s="52">
        <v>0</v>
      </c>
      <c r="H15" s="52">
        <v>0</v>
      </c>
    </row>
    <row r="16" spans="1:8" s="3" customFormat="1" ht="15.75" x14ac:dyDescent="0.25">
      <c r="A16" s="55">
        <v>6.2</v>
      </c>
      <c r="B16" s="51" t="s">
        <v>20</v>
      </c>
      <c r="C16" s="52">
        <v>145.00318999999999</v>
      </c>
      <c r="D16" s="52">
        <v>170.96894</v>
      </c>
      <c r="E16" s="52">
        <v>175.77775</v>
      </c>
      <c r="F16" s="52">
        <v>194.81480999999999</v>
      </c>
      <c r="G16" s="52">
        <v>204.87047000000001</v>
      </c>
      <c r="H16" s="52">
        <v>210.32070999999999</v>
      </c>
    </row>
    <row r="17" spans="1:8" s="3" customFormat="1" ht="15.75" x14ac:dyDescent="0.25">
      <c r="A17" s="55">
        <v>6.3</v>
      </c>
      <c r="B17" s="51" t="s">
        <v>21</v>
      </c>
      <c r="C17" s="52">
        <v>596.45024869999986</v>
      </c>
      <c r="D17" s="52">
        <v>646.66762249999999</v>
      </c>
      <c r="E17" s="52">
        <v>653.92033249999997</v>
      </c>
      <c r="F17" s="52">
        <v>578.65274450000004</v>
      </c>
      <c r="G17" s="52">
        <v>549.83823710000001</v>
      </c>
      <c r="H17" s="52">
        <v>555.36808210000004</v>
      </c>
    </row>
    <row r="18" spans="1:8" s="3" customFormat="1" ht="15.75" x14ac:dyDescent="0.25">
      <c r="A18" s="55">
        <v>6.4</v>
      </c>
      <c r="B18" s="51" t="s">
        <v>22</v>
      </c>
      <c r="C18" s="52">
        <v>93.025079799999986</v>
      </c>
      <c r="D18" s="52">
        <v>92.857197100000008</v>
      </c>
      <c r="E18" s="52">
        <v>87.326022100000003</v>
      </c>
      <c r="F18" s="52">
        <v>118.52326740000001</v>
      </c>
      <c r="G18" s="52">
        <v>110.30583520000002</v>
      </c>
      <c r="H18" s="52">
        <v>93.330643199999997</v>
      </c>
    </row>
    <row r="19" spans="1:8" s="3" customFormat="1" ht="15.75" x14ac:dyDescent="0.25">
      <c r="A19" s="55">
        <v>6.5</v>
      </c>
      <c r="B19" s="51" t="s">
        <v>23</v>
      </c>
      <c r="C19" s="52">
        <v>8.329498000000001</v>
      </c>
      <c r="D19" s="52">
        <v>12.963749999999999</v>
      </c>
      <c r="E19" s="52">
        <v>24.518820000000002</v>
      </c>
      <c r="F19" s="52">
        <v>21.312860000000001</v>
      </c>
      <c r="G19" s="52">
        <v>18.227566599999999</v>
      </c>
      <c r="H19" s="52">
        <v>7.1603300000000001</v>
      </c>
    </row>
    <row r="20" spans="1:8" s="3" customFormat="1" ht="15.75" x14ac:dyDescent="0.25">
      <c r="A20" s="55">
        <v>6.6</v>
      </c>
      <c r="B20" s="51" t="s">
        <v>24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</row>
    <row r="21" spans="1:8" s="3" customFormat="1" ht="15.75" x14ac:dyDescent="0.25">
      <c r="A21" s="55">
        <v>6.7</v>
      </c>
      <c r="B21" s="51" t="s">
        <v>25</v>
      </c>
      <c r="C21" s="52">
        <v>0</v>
      </c>
      <c r="D21" s="52">
        <v>0</v>
      </c>
      <c r="E21" s="52">
        <v>0</v>
      </c>
      <c r="F21" s="52">
        <v>0</v>
      </c>
      <c r="G21" s="52">
        <v>0</v>
      </c>
      <c r="H21" s="52">
        <v>0</v>
      </c>
    </row>
    <row r="22" spans="1:8" s="3" customFormat="1" ht="15.75" x14ac:dyDescent="0.25">
      <c r="A22" s="55">
        <v>6.8</v>
      </c>
      <c r="B22" s="51" t="s">
        <v>26</v>
      </c>
      <c r="C22" s="52">
        <v>49.872340099999995</v>
      </c>
      <c r="D22" s="52">
        <v>43.204474000000005</v>
      </c>
      <c r="E22" s="52">
        <v>67.765818199999998</v>
      </c>
      <c r="F22" s="52">
        <v>77.4671728</v>
      </c>
      <c r="G22" s="52">
        <v>85.628041500000009</v>
      </c>
      <c r="H22" s="52">
        <v>53.623481900000002</v>
      </c>
    </row>
    <row r="23" spans="1:8" s="3" customFormat="1" ht="15.75" x14ac:dyDescent="0.25">
      <c r="A23" s="55">
        <v>6.9</v>
      </c>
      <c r="B23" s="51" t="s">
        <v>27</v>
      </c>
      <c r="C23" s="52">
        <v>78.78</v>
      </c>
      <c r="D23" s="52">
        <v>84.657399999999996</v>
      </c>
      <c r="E23" s="52">
        <v>88</v>
      </c>
      <c r="F23" s="52">
        <v>88</v>
      </c>
      <c r="G23" s="52">
        <v>88</v>
      </c>
      <c r="H23" s="52">
        <v>88</v>
      </c>
    </row>
    <row r="24" spans="1:8" s="3" customFormat="1" ht="15.75" x14ac:dyDescent="0.25">
      <c r="A24" s="55"/>
      <c r="B24" s="51" t="s">
        <v>28</v>
      </c>
      <c r="C24" s="56">
        <f t="shared" ref="C24:H24" si="0">+SUM(C15:C23)</f>
        <v>971.46035659999984</v>
      </c>
      <c r="D24" s="56">
        <f t="shared" si="0"/>
        <v>1051.3193836</v>
      </c>
      <c r="E24" s="56">
        <f t="shared" si="0"/>
        <v>1097.3087427999999</v>
      </c>
      <c r="F24" s="56">
        <f t="shared" si="0"/>
        <v>1079.5208547</v>
      </c>
      <c r="G24" s="56">
        <f t="shared" si="0"/>
        <v>1056.8701504000001</v>
      </c>
      <c r="H24" s="56">
        <f t="shared" si="0"/>
        <v>1007.8032472</v>
      </c>
    </row>
    <row r="25" spans="1:8" s="3" customFormat="1" ht="15.75" x14ac:dyDescent="0.25">
      <c r="A25" s="55">
        <v>7</v>
      </c>
      <c r="B25" s="51" t="s">
        <v>29</v>
      </c>
      <c r="C25" s="54"/>
      <c r="D25" s="54"/>
      <c r="E25" s="54"/>
      <c r="F25" s="54"/>
      <c r="G25" s="54"/>
      <c r="H25" s="54"/>
    </row>
    <row r="26" spans="1:8" s="3" customFormat="1" ht="15.75" x14ac:dyDescent="0.25">
      <c r="A26" s="55" t="s">
        <v>30</v>
      </c>
      <c r="B26" s="51" t="s">
        <v>31</v>
      </c>
      <c r="C26" s="52">
        <v>7091.7884050999983</v>
      </c>
      <c r="D26" s="52">
        <v>7955.2060836999999</v>
      </c>
      <c r="E26" s="52">
        <v>7681.0840439000012</v>
      </c>
      <c r="F26" s="52">
        <v>7296.6127861000014</v>
      </c>
      <c r="G26" s="52">
        <v>8072.7683444000004</v>
      </c>
      <c r="H26" s="52">
        <v>9314.5823268999993</v>
      </c>
    </row>
    <row r="27" spans="1:8" s="3" customFormat="1" ht="15.75" x14ac:dyDescent="0.25">
      <c r="A27" s="55" t="s">
        <v>32</v>
      </c>
      <c r="B27" s="51" t="s">
        <v>33</v>
      </c>
      <c r="C27" s="52">
        <v>42.178910000000002</v>
      </c>
      <c r="D27" s="52">
        <v>1688.9524541000001</v>
      </c>
      <c r="E27" s="52">
        <v>669.93998020000004</v>
      </c>
      <c r="F27" s="52">
        <v>659.27336000000003</v>
      </c>
      <c r="G27" s="52">
        <v>616.95757560000004</v>
      </c>
      <c r="H27" s="52">
        <v>436.21211439999996</v>
      </c>
    </row>
    <row r="28" spans="1:8" s="3" customFormat="1" ht="15.75" x14ac:dyDescent="0.25">
      <c r="A28" s="55" t="s">
        <v>34</v>
      </c>
      <c r="B28" s="51" t="s">
        <v>35</v>
      </c>
      <c r="C28" s="52">
        <v>261.06056010000003</v>
      </c>
      <c r="D28" s="52">
        <v>91.582137400000008</v>
      </c>
      <c r="E28" s="52">
        <v>-36.527568299999999</v>
      </c>
      <c r="F28" s="52">
        <v>-18.707568899999998</v>
      </c>
      <c r="G28" s="52">
        <v>1125.0984954999999</v>
      </c>
      <c r="H28" s="52">
        <v>314.16789390000002</v>
      </c>
    </row>
    <row r="29" spans="1:8" s="3" customFormat="1" ht="15.75" x14ac:dyDescent="0.25">
      <c r="A29" s="55" t="s">
        <v>36</v>
      </c>
      <c r="B29" s="51" t="s">
        <v>37</v>
      </c>
      <c r="C29" s="52">
        <v>604.67740579999997</v>
      </c>
      <c r="D29" s="52">
        <v>681.10269410000001</v>
      </c>
      <c r="E29" s="52">
        <v>634.60934640000005</v>
      </c>
      <c r="F29" s="52">
        <v>610.37405060000003</v>
      </c>
      <c r="G29" s="52">
        <v>605.46749490000002</v>
      </c>
      <c r="H29" s="52">
        <v>611.82350959999997</v>
      </c>
    </row>
    <row r="30" spans="1:8" s="3" customFormat="1" ht="15.75" x14ac:dyDescent="0.25">
      <c r="A30" s="55" t="s">
        <v>38</v>
      </c>
      <c r="B30" s="51" t="s">
        <v>39</v>
      </c>
      <c r="C30" s="52">
        <v>854.80100349999998</v>
      </c>
      <c r="D30" s="52">
        <v>877.28864799999997</v>
      </c>
      <c r="E30" s="52">
        <v>863.04056920000005</v>
      </c>
      <c r="F30" s="52">
        <v>808.31028800000001</v>
      </c>
      <c r="G30" s="52">
        <v>1118.0457382</v>
      </c>
      <c r="H30" s="52">
        <v>948.00890489999995</v>
      </c>
    </row>
    <row r="31" spans="1:8" s="3" customFormat="1" ht="15.75" x14ac:dyDescent="0.25">
      <c r="A31" s="55"/>
      <c r="B31" s="51"/>
      <c r="C31" s="52"/>
      <c r="D31" s="52"/>
      <c r="E31" s="52"/>
      <c r="F31" s="52"/>
      <c r="G31" s="52"/>
      <c r="H31" s="52"/>
    </row>
    <row r="32" spans="1:8" s="3" customFormat="1" ht="15.75" x14ac:dyDescent="0.25">
      <c r="A32" s="55">
        <v>7.2</v>
      </c>
      <c r="B32" s="51" t="s">
        <v>40</v>
      </c>
      <c r="C32" s="52"/>
      <c r="D32" s="52"/>
      <c r="E32" s="52"/>
      <c r="F32" s="52"/>
      <c r="G32" s="52"/>
      <c r="H32" s="52"/>
    </row>
    <row r="33" spans="1:8" s="3" customFormat="1" ht="15.75" x14ac:dyDescent="0.25">
      <c r="A33" s="55" t="s">
        <v>41</v>
      </c>
      <c r="B33" s="51" t="s">
        <v>42</v>
      </c>
      <c r="C33" s="52">
        <v>10.748522599999999</v>
      </c>
      <c r="D33" s="52">
        <v>26.393999999999998</v>
      </c>
      <c r="E33" s="52">
        <v>27.004429999999999</v>
      </c>
      <c r="F33" s="52">
        <v>27.037513700000002</v>
      </c>
      <c r="G33" s="52">
        <v>0.45</v>
      </c>
      <c r="H33" s="52">
        <v>0.24771000000000001</v>
      </c>
    </row>
    <row r="34" spans="1:8" s="3" customFormat="1" ht="15.75" x14ac:dyDescent="0.25">
      <c r="A34" s="55" t="s">
        <v>43</v>
      </c>
      <c r="B34" s="51" t="s">
        <v>44</v>
      </c>
      <c r="C34" s="52">
        <v>621.39173499999993</v>
      </c>
      <c r="D34" s="52">
        <v>655.76071119999995</v>
      </c>
      <c r="E34" s="52">
        <v>684.20950369999991</v>
      </c>
      <c r="F34" s="52">
        <v>795.55139280000003</v>
      </c>
      <c r="G34" s="52">
        <v>468.86098819999995</v>
      </c>
      <c r="H34" s="52">
        <v>634.20869119999998</v>
      </c>
    </row>
    <row r="35" spans="1:8" s="3" customFormat="1" ht="15.75" x14ac:dyDescent="0.25">
      <c r="A35" s="55" t="s">
        <v>45</v>
      </c>
      <c r="B35" s="51" t="s">
        <v>46</v>
      </c>
      <c r="C35" s="52">
        <v>53.869745700000003</v>
      </c>
      <c r="D35" s="52">
        <v>159.9082635</v>
      </c>
      <c r="E35" s="52">
        <v>138.21259890000002</v>
      </c>
      <c r="F35" s="52">
        <v>122.7442662</v>
      </c>
      <c r="G35" s="52">
        <v>167.18901980000001</v>
      </c>
      <c r="H35" s="52">
        <v>143.86852739999998</v>
      </c>
    </row>
    <row r="36" spans="1:8" s="3" customFormat="1" ht="15.75" x14ac:dyDescent="0.25">
      <c r="A36" s="55" t="s">
        <v>47</v>
      </c>
      <c r="B36" s="51" t="s">
        <v>48</v>
      </c>
      <c r="C36" s="52">
        <v>134.73786999999999</v>
      </c>
      <c r="D36" s="52">
        <v>130.82800460000001</v>
      </c>
      <c r="E36" s="52">
        <v>145.65125</v>
      </c>
      <c r="F36" s="52">
        <v>155.11453</v>
      </c>
      <c r="G36" s="52">
        <v>171.50344399999997</v>
      </c>
      <c r="H36" s="52">
        <v>202.0689825</v>
      </c>
    </row>
    <row r="37" spans="1:8" s="3" customFormat="1" ht="15.75" x14ac:dyDescent="0.25">
      <c r="A37" s="55" t="s">
        <v>49</v>
      </c>
      <c r="B37" s="51" t="s">
        <v>50</v>
      </c>
      <c r="C37" s="52">
        <v>161.350178</v>
      </c>
      <c r="D37" s="52">
        <v>170.45515800000001</v>
      </c>
      <c r="E37" s="52">
        <v>149.79838789999999</v>
      </c>
      <c r="F37" s="52">
        <v>166.1827266</v>
      </c>
      <c r="G37" s="52">
        <v>197.81520399999999</v>
      </c>
      <c r="H37" s="52">
        <v>150.97866250000001</v>
      </c>
    </row>
    <row r="38" spans="1:8" s="3" customFormat="1" ht="15.75" x14ac:dyDescent="0.25">
      <c r="A38" s="55"/>
      <c r="B38" s="51" t="s">
        <v>51</v>
      </c>
      <c r="C38" s="52">
        <f t="shared" ref="C38:H38" si="1">C33+C34+C35+C36+C37</f>
        <v>982.09805129999984</v>
      </c>
      <c r="D38" s="52">
        <f t="shared" si="1"/>
        <v>1143.3461373</v>
      </c>
      <c r="E38" s="52">
        <f t="shared" si="1"/>
        <v>1144.8761704999999</v>
      </c>
      <c r="F38" s="52">
        <f t="shared" si="1"/>
        <v>1266.6304293000001</v>
      </c>
      <c r="G38" s="52">
        <f t="shared" si="1"/>
        <v>1005.8186559999999</v>
      </c>
      <c r="H38" s="52">
        <f t="shared" si="1"/>
        <v>1131.3725735999999</v>
      </c>
    </row>
    <row r="39" spans="1:8" s="3" customFormat="1" ht="15.75" x14ac:dyDescent="0.25">
      <c r="A39" s="55"/>
      <c r="B39" s="51"/>
      <c r="C39" s="57"/>
      <c r="D39" s="57"/>
      <c r="E39" s="57"/>
      <c r="F39" s="57"/>
      <c r="G39" s="57"/>
      <c r="H39" s="57"/>
    </row>
    <row r="40" spans="1:8" s="3" customFormat="1" ht="15.75" x14ac:dyDescent="0.25">
      <c r="A40" s="55">
        <v>7.3</v>
      </c>
      <c r="B40" s="51" t="s">
        <v>52</v>
      </c>
      <c r="C40" s="52">
        <v>280.31313920000002</v>
      </c>
      <c r="D40" s="52">
        <v>250.50845510000002</v>
      </c>
      <c r="E40" s="52">
        <v>74.319319899999996</v>
      </c>
      <c r="F40" s="52">
        <v>58.315545499999999</v>
      </c>
      <c r="G40" s="52">
        <v>0</v>
      </c>
      <c r="H40" s="52">
        <v>1.7015799999999998E-2</v>
      </c>
    </row>
    <row r="41" spans="1:8" s="3" customFormat="1" ht="15.75" x14ac:dyDescent="0.25">
      <c r="A41" s="55">
        <v>7.4</v>
      </c>
      <c r="B41" s="51" t="s">
        <v>53</v>
      </c>
      <c r="C41" s="52">
        <v>0</v>
      </c>
      <c r="D41" s="52">
        <v>0</v>
      </c>
      <c r="E41" s="52">
        <v>166.52152910000001</v>
      </c>
      <c r="F41" s="52">
        <v>1.9916179999999999</v>
      </c>
      <c r="G41" s="52">
        <v>0</v>
      </c>
      <c r="H41" s="52">
        <v>0</v>
      </c>
    </row>
    <row r="42" spans="1:8" s="3" customFormat="1" ht="15.75" x14ac:dyDescent="0.25">
      <c r="A42" s="55">
        <v>7.5</v>
      </c>
      <c r="B42" s="51" t="s">
        <v>54</v>
      </c>
      <c r="C42" s="52">
        <v>108.67836150000005</v>
      </c>
      <c r="D42" s="52">
        <v>122.12665040000002</v>
      </c>
      <c r="E42" s="52">
        <v>198.7829213</v>
      </c>
      <c r="F42" s="52">
        <v>112.78436520000002</v>
      </c>
      <c r="G42" s="52">
        <v>114.93206520000001</v>
      </c>
      <c r="H42" s="92">
        <v>1815.7814897999999</v>
      </c>
    </row>
    <row r="43" spans="1:8" s="3" customFormat="1" ht="15.75" x14ac:dyDescent="0.25">
      <c r="A43" s="55">
        <v>7.6</v>
      </c>
      <c r="B43" s="51" t="s">
        <v>55</v>
      </c>
      <c r="C43" s="52">
        <v>762.77465799999993</v>
      </c>
      <c r="D43" s="52">
        <v>514.01878769999996</v>
      </c>
      <c r="E43" s="52">
        <v>792.2528749999999</v>
      </c>
      <c r="F43" s="52">
        <v>843.25865579999993</v>
      </c>
      <c r="G43" s="52">
        <v>952.87959340000009</v>
      </c>
      <c r="H43" s="93"/>
    </row>
    <row r="44" spans="1:8" s="3" customFormat="1" ht="15.75" x14ac:dyDescent="0.25">
      <c r="A44" s="50"/>
      <c r="B44" s="51" t="s">
        <v>56</v>
      </c>
      <c r="C44" s="56">
        <f t="shared" ref="C44:H44" si="2">C26+C38+C40+C41+C42+C43+C27+C28+C29+C30</f>
        <v>10988.370494499999</v>
      </c>
      <c r="D44" s="56">
        <f t="shared" si="2"/>
        <v>13324.132047800002</v>
      </c>
      <c r="E44" s="56">
        <f t="shared" si="2"/>
        <v>12188.899187200004</v>
      </c>
      <c r="F44" s="56">
        <f t="shared" si="2"/>
        <v>11638.843529600001</v>
      </c>
      <c r="G44" s="56">
        <f t="shared" si="2"/>
        <v>13611.967963200002</v>
      </c>
      <c r="H44" s="56">
        <f t="shared" si="2"/>
        <v>14571.965828899998</v>
      </c>
    </row>
    <row r="45" spans="1:8" s="3" customFormat="1" ht="15.75" x14ac:dyDescent="0.25">
      <c r="A45" s="50">
        <v>8</v>
      </c>
      <c r="B45" s="51" t="s">
        <v>57</v>
      </c>
      <c r="C45" s="52">
        <v>0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</row>
    <row r="46" spans="1:8" s="3" customFormat="1" ht="15.75" x14ac:dyDescent="0.25">
      <c r="A46" s="50">
        <v>9</v>
      </c>
      <c r="B46" s="51" t="s">
        <v>58</v>
      </c>
      <c r="C46" s="52">
        <v>16.807210300000001</v>
      </c>
      <c r="D46" s="52">
        <v>21.995898700000001</v>
      </c>
      <c r="E46" s="52">
        <v>135.48936749999999</v>
      </c>
      <c r="F46" s="52">
        <v>53.056317400000005</v>
      </c>
      <c r="G46" s="52">
        <v>241.64501920000001</v>
      </c>
      <c r="H46" s="52">
        <v>19.857775499999999</v>
      </c>
    </row>
    <row r="47" spans="1:8" s="3" customFormat="1" ht="15.75" x14ac:dyDescent="0.25">
      <c r="A47" s="50">
        <v>10</v>
      </c>
      <c r="B47" s="51" t="s">
        <v>59</v>
      </c>
      <c r="C47" s="52">
        <v>0</v>
      </c>
      <c r="D47" s="52">
        <v>0</v>
      </c>
      <c r="E47" s="52">
        <v>118.9673619</v>
      </c>
      <c r="F47" s="52">
        <v>0</v>
      </c>
      <c r="G47" s="52">
        <v>0</v>
      </c>
      <c r="H47" s="52">
        <v>0</v>
      </c>
    </row>
    <row r="48" spans="1:8" s="3" customFormat="1" ht="15.75" x14ac:dyDescent="0.25">
      <c r="A48" s="50">
        <v>11</v>
      </c>
      <c r="B48" s="51" t="s">
        <v>60</v>
      </c>
      <c r="C48" s="52">
        <v>4135.3652298000006</v>
      </c>
      <c r="D48" s="52">
        <v>5196.9457917</v>
      </c>
      <c r="E48" s="52">
        <v>5533.5363259000005</v>
      </c>
      <c r="F48" s="52">
        <v>5695.8950299999997</v>
      </c>
      <c r="G48" s="52">
        <v>5821.1055821</v>
      </c>
      <c r="H48" s="52">
        <v>6847.8908862999997</v>
      </c>
    </row>
    <row r="49" spans="1:8" s="3" customFormat="1" ht="15.75" x14ac:dyDescent="0.25">
      <c r="A49" s="50">
        <v>12</v>
      </c>
      <c r="B49" s="51" t="s">
        <v>61</v>
      </c>
      <c r="C49" s="54"/>
      <c r="D49" s="58"/>
      <c r="E49" s="54"/>
      <c r="F49" s="54"/>
      <c r="G49" s="54"/>
      <c r="H49" s="54"/>
    </row>
    <row r="50" spans="1:8" ht="15.75" x14ac:dyDescent="0.25">
      <c r="A50" s="55">
        <v>12.1</v>
      </c>
      <c r="B50" s="51" t="s">
        <v>62</v>
      </c>
      <c r="C50" s="52">
        <v>35.051029999999997</v>
      </c>
      <c r="D50" s="52">
        <v>22.91553</v>
      </c>
      <c r="E50" s="52">
        <v>22.339839999999999</v>
      </c>
      <c r="F50" s="52">
        <v>34.073039999999999</v>
      </c>
      <c r="G50" s="52">
        <v>18.222480000000001</v>
      </c>
      <c r="H50" s="52">
        <v>358.01424060000005</v>
      </c>
    </row>
    <row r="51" spans="1:8" ht="15.75" x14ac:dyDescent="0.25">
      <c r="A51" s="55">
        <v>12.2</v>
      </c>
      <c r="B51" s="51" t="s">
        <v>63</v>
      </c>
      <c r="C51" s="52">
        <v>111.79463</v>
      </c>
      <c r="D51" s="52">
        <v>126.29491</v>
      </c>
      <c r="E51" s="52">
        <v>132.13012080000001</v>
      </c>
      <c r="F51" s="52">
        <v>117.49437570000001</v>
      </c>
      <c r="G51" s="52">
        <v>109.8849951</v>
      </c>
      <c r="H51" s="52">
        <v>40.736628400000001</v>
      </c>
    </row>
    <row r="52" spans="1:8" ht="15.75" x14ac:dyDescent="0.25">
      <c r="A52" s="55">
        <v>12.3</v>
      </c>
      <c r="B52" s="51" t="s">
        <v>64</v>
      </c>
      <c r="C52" s="52">
        <v>107.05165</v>
      </c>
      <c r="D52" s="52">
        <v>45.616418799999998</v>
      </c>
      <c r="E52" s="52">
        <v>41.223460000000003</v>
      </c>
      <c r="F52" s="52">
        <v>97.976638300000005</v>
      </c>
      <c r="G52" s="52">
        <v>31.2139639</v>
      </c>
      <c r="H52" s="52">
        <v>50.188897799999992</v>
      </c>
    </row>
    <row r="53" spans="1:8" ht="15.75" x14ac:dyDescent="0.25">
      <c r="A53" s="55">
        <v>12.4</v>
      </c>
      <c r="B53" s="51" t="s">
        <v>65</v>
      </c>
      <c r="C53" s="52">
        <v>90.940094999999999</v>
      </c>
      <c r="D53" s="52">
        <v>126.9501617</v>
      </c>
      <c r="E53" s="52">
        <v>114.87958</v>
      </c>
      <c r="F53" s="52">
        <v>37.737090000000002</v>
      </c>
      <c r="G53" s="52">
        <v>66.152709999999999</v>
      </c>
      <c r="H53" s="52">
        <v>46.352789999999999</v>
      </c>
    </row>
    <row r="54" spans="1:8" ht="15.75" x14ac:dyDescent="0.25">
      <c r="A54" s="55">
        <v>12.5</v>
      </c>
      <c r="B54" s="51" t="s">
        <v>66</v>
      </c>
      <c r="C54" s="52">
        <v>40.295369600000001</v>
      </c>
      <c r="D54" s="52">
        <v>55.960380000000001</v>
      </c>
      <c r="E54" s="52">
        <v>49.747675000000001</v>
      </c>
      <c r="F54" s="52">
        <v>51.8904195</v>
      </c>
      <c r="G54" s="52">
        <v>100.97634599999999</v>
      </c>
      <c r="H54" s="52">
        <v>110.69675599999999</v>
      </c>
    </row>
    <row r="55" spans="1:8" s="3" customFormat="1" ht="15.75" x14ac:dyDescent="0.25">
      <c r="A55" s="55">
        <v>12.6</v>
      </c>
      <c r="B55" s="51" t="s">
        <v>67</v>
      </c>
      <c r="C55" s="52">
        <v>21.620039999999999</v>
      </c>
      <c r="D55" s="52">
        <v>18.102989999999998</v>
      </c>
      <c r="E55" s="52">
        <v>31.292380000000001</v>
      </c>
      <c r="F55" s="52">
        <v>33.560859999999998</v>
      </c>
      <c r="G55" s="52">
        <v>38.642989999999998</v>
      </c>
      <c r="H55" s="52">
        <v>40.882649999999998</v>
      </c>
    </row>
    <row r="56" spans="1:8" s="3" customFormat="1" ht="15.75" x14ac:dyDescent="0.25">
      <c r="A56" s="55">
        <v>12.7</v>
      </c>
      <c r="B56" s="51" t="s">
        <v>68</v>
      </c>
      <c r="C56" s="52">
        <v>321.60552799999999</v>
      </c>
      <c r="D56" s="52">
        <v>788.97998439999992</v>
      </c>
      <c r="E56" s="52">
        <v>1390.8318925999999</v>
      </c>
      <c r="F56" s="52">
        <v>2764.5630774000001</v>
      </c>
      <c r="G56" s="52">
        <v>1275.7665321000002</v>
      </c>
      <c r="H56" s="52">
        <v>2462.1760666000005</v>
      </c>
    </row>
    <row r="57" spans="1:8" ht="15.75" x14ac:dyDescent="0.25">
      <c r="A57" s="55">
        <v>12.8</v>
      </c>
      <c r="B57" s="51" t="s">
        <v>69</v>
      </c>
      <c r="C57" s="52">
        <v>11.614778999999999</v>
      </c>
      <c r="D57" s="52">
        <v>0</v>
      </c>
      <c r="E57" s="52">
        <v>-4.1220734999999982</v>
      </c>
      <c r="F57" s="52">
        <v>0.99453020000010728</v>
      </c>
      <c r="G57" s="52">
        <v>-4.7740096999999881</v>
      </c>
      <c r="H57" s="52">
        <v>-0.56580199999995529</v>
      </c>
    </row>
    <row r="58" spans="1:8" ht="15.75" x14ac:dyDescent="0.25">
      <c r="A58" s="55">
        <v>12.9</v>
      </c>
      <c r="B58" s="51" t="s">
        <v>70</v>
      </c>
      <c r="C58" s="52">
        <v>0.77678999999999998</v>
      </c>
      <c r="D58" s="52">
        <v>1.076935</v>
      </c>
      <c r="E58" s="52">
        <v>1.1455299999999999</v>
      </c>
      <c r="F58" s="52">
        <v>1.5177499999999999</v>
      </c>
      <c r="G58" s="52">
        <v>1.3113900000000001</v>
      </c>
      <c r="H58" s="52">
        <v>0.58321000000000001</v>
      </c>
    </row>
    <row r="59" spans="1:8" ht="15.75" x14ac:dyDescent="0.25">
      <c r="A59" s="59">
        <v>12.1</v>
      </c>
      <c r="B59" s="51" t="s">
        <v>71</v>
      </c>
      <c r="C59" s="52">
        <v>36.996549999999999</v>
      </c>
      <c r="D59" s="52">
        <v>66.340652899999995</v>
      </c>
      <c r="E59" s="52">
        <v>35.370001999999999</v>
      </c>
      <c r="F59" s="52">
        <v>36.660198000000001</v>
      </c>
      <c r="G59" s="52">
        <v>57.350595999999996</v>
      </c>
      <c r="H59" s="52">
        <v>14.9738711</v>
      </c>
    </row>
    <row r="60" spans="1:8" ht="15.75" x14ac:dyDescent="0.25">
      <c r="A60" s="59">
        <v>12.11</v>
      </c>
      <c r="B60" s="51" t="s">
        <v>72</v>
      </c>
      <c r="C60" s="52">
        <v>2.6578099999999978</v>
      </c>
      <c r="D60" s="52">
        <v>12.407110000000003</v>
      </c>
      <c r="E60" s="52">
        <v>16.808826799999991</v>
      </c>
      <c r="F60" s="52">
        <v>28.723500000000001</v>
      </c>
      <c r="G60" s="52">
        <v>50.03130250000001</v>
      </c>
      <c r="H60" s="52">
        <v>27.623016500000006</v>
      </c>
    </row>
    <row r="61" spans="1:8" ht="15.75" x14ac:dyDescent="0.25">
      <c r="A61" s="59">
        <v>12.12</v>
      </c>
      <c r="B61" s="51" t="s">
        <v>73</v>
      </c>
      <c r="C61" s="52">
        <v>25.141765599999999</v>
      </c>
      <c r="D61" s="52">
        <v>34.954915800000002</v>
      </c>
      <c r="E61" s="52">
        <v>39.846574500000003</v>
      </c>
      <c r="F61" s="52">
        <v>36.959966700000003</v>
      </c>
      <c r="G61" s="52">
        <v>32.779961100000001</v>
      </c>
      <c r="H61" s="52">
        <v>29.320561400000003</v>
      </c>
    </row>
    <row r="62" spans="1:8" ht="15.75" x14ac:dyDescent="0.25">
      <c r="A62" s="59">
        <v>12.13</v>
      </c>
      <c r="B62" s="51" t="s">
        <v>74</v>
      </c>
      <c r="C62" s="52">
        <v>43.464979499999998</v>
      </c>
      <c r="D62" s="52">
        <v>55.305276599999999</v>
      </c>
      <c r="E62" s="52">
        <v>42.247613000000001</v>
      </c>
      <c r="F62" s="52">
        <v>44.8559634</v>
      </c>
      <c r="G62" s="52">
        <v>34.694959900000001</v>
      </c>
      <c r="H62" s="52">
        <v>24.2841646</v>
      </c>
    </row>
    <row r="63" spans="1:8" ht="15.75" x14ac:dyDescent="0.25">
      <c r="A63" s="59">
        <v>12.14</v>
      </c>
      <c r="B63" s="51" t="s">
        <v>75</v>
      </c>
      <c r="C63" s="52">
        <v>652.88682580000011</v>
      </c>
      <c r="D63" s="52">
        <v>809.10266849999994</v>
      </c>
      <c r="E63" s="52">
        <v>709.02969910000002</v>
      </c>
      <c r="F63" s="52">
        <v>495.0449107</v>
      </c>
      <c r="G63" s="52">
        <v>354.34959249999991</v>
      </c>
      <c r="H63" s="52">
        <v>610.67596079999987</v>
      </c>
    </row>
    <row r="64" spans="1:8" ht="15.75" x14ac:dyDescent="0.25">
      <c r="A64" s="59"/>
      <c r="B64" s="51" t="s">
        <v>76</v>
      </c>
      <c r="C64" s="52"/>
      <c r="D64" s="52"/>
      <c r="E64" s="52"/>
      <c r="F64" s="52"/>
      <c r="G64" s="52"/>
      <c r="H64" s="52"/>
    </row>
    <row r="65" spans="1:8" ht="15.75" x14ac:dyDescent="0.25">
      <c r="A65" s="59" t="s">
        <v>77</v>
      </c>
      <c r="B65" s="60" t="s">
        <v>78</v>
      </c>
      <c r="C65" s="52">
        <v>109.5228589</v>
      </c>
      <c r="D65" s="52">
        <v>87.613109399999999</v>
      </c>
      <c r="E65" s="52">
        <v>91.525255000000001</v>
      </c>
      <c r="F65" s="52">
        <v>70.904361399999999</v>
      </c>
      <c r="G65" s="52">
        <v>81.170884099999995</v>
      </c>
      <c r="H65" s="52">
        <v>61.564706700000002</v>
      </c>
    </row>
    <row r="66" spans="1:8" ht="15.75" x14ac:dyDescent="0.25">
      <c r="A66" s="59" t="s">
        <v>79</v>
      </c>
      <c r="B66" s="60" t="s">
        <v>80</v>
      </c>
      <c r="C66" s="52">
        <v>171.68244999999999</v>
      </c>
      <c r="D66" s="52">
        <v>330.80684000000002</v>
      </c>
      <c r="E66" s="52">
        <v>162.38925</v>
      </c>
      <c r="F66" s="52">
        <v>17.578410000000002</v>
      </c>
      <c r="G66" s="52">
        <v>24.499389999999998</v>
      </c>
      <c r="H66" s="52">
        <v>101.72457</v>
      </c>
    </row>
    <row r="67" spans="1:8" ht="15.75" x14ac:dyDescent="0.25">
      <c r="A67" s="59" t="s">
        <v>81</v>
      </c>
      <c r="B67" s="60" t="s">
        <v>82</v>
      </c>
      <c r="C67" s="52">
        <v>9.4047499999999999</v>
      </c>
      <c r="D67" s="52">
        <v>10.751609999999999</v>
      </c>
      <c r="E67" s="52">
        <v>7.0490899999999996</v>
      </c>
      <c r="F67" s="52">
        <v>10.29532</v>
      </c>
      <c r="G67" s="52">
        <v>3.3567399999999998</v>
      </c>
      <c r="H67" s="52">
        <v>57.092230000000001</v>
      </c>
    </row>
    <row r="68" spans="1:8" ht="15.75" x14ac:dyDescent="0.25">
      <c r="A68" s="59" t="s">
        <v>83</v>
      </c>
      <c r="B68" s="60" t="s">
        <v>84</v>
      </c>
      <c r="C68" s="52">
        <v>0</v>
      </c>
      <c r="D68" s="52">
        <v>0</v>
      </c>
      <c r="E68" s="52">
        <v>0.74978999999999996</v>
      </c>
      <c r="F68" s="52">
        <v>0</v>
      </c>
      <c r="G68" s="52">
        <v>0.44538</v>
      </c>
      <c r="H68" s="52">
        <v>0</v>
      </c>
    </row>
    <row r="69" spans="1:8" ht="15.75" x14ac:dyDescent="0.25">
      <c r="A69" s="59" t="s">
        <v>85</v>
      </c>
      <c r="B69" s="60" t="s">
        <v>86</v>
      </c>
      <c r="C69" s="52">
        <v>190.44981810000002</v>
      </c>
      <c r="D69" s="52">
        <v>237.48329279999999</v>
      </c>
      <c r="E69" s="52">
        <v>318.14133809999998</v>
      </c>
      <c r="F69" s="52">
        <v>280.43863520000002</v>
      </c>
      <c r="G69" s="52">
        <v>285.71362880000004</v>
      </c>
      <c r="H69" s="52">
        <v>302.3918271</v>
      </c>
    </row>
    <row r="70" spans="1:8" ht="15.75" x14ac:dyDescent="0.25">
      <c r="A70" s="59" t="s">
        <v>87</v>
      </c>
      <c r="B70" s="60" t="s">
        <v>88</v>
      </c>
      <c r="C70" s="52">
        <v>0</v>
      </c>
      <c r="D70" s="52">
        <v>0</v>
      </c>
      <c r="E70" s="52">
        <v>0</v>
      </c>
      <c r="F70" s="52">
        <v>49.041200000000003</v>
      </c>
      <c r="G70" s="52">
        <v>13.342370000000001</v>
      </c>
      <c r="H70" s="52">
        <v>0</v>
      </c>
    </row>
    <row r="71" spans="1:8" ht="15.75" x14ac:dyDescent="0.25">
      <c r="A71" s="59" t="s">
        <v>89</v>
      </c>
      <c r="B71" s="60" t="s">
        <v>90</v>
      </c>
      <c r="C71" s="52">
        <v>0</v>
      </c>
      <c r="D71" s="52">
        <v>0</v>
      </c>
      <c r="E71" s="52">
        <v>0</v>
      </c>
      <c r="F71" s="52">
        <v>0</v>
      </c>
      <c r="G71" s="52">
        <v>0</v>
      </c>
      <c r="H71" s="52">
        <v>0</v>
      </c>
    </row>
    <row r="72" spans="1:8" ht="15.75" x14ac:dyDescent="0.25">
      <c r="A72" s="59" t="s">
        <v>91</v>
      </c>
      <c r="B72" s="60" t="s">
        <v>92</v>
      </c>
      <c r="C72" s="52"/>
      <c r="D72" s="52"/>
      <c r="E72" s="52"/>
      <c r="F72" s="52">
        <v>0</v>
      </c>
      <c r="G72" s="52">
        <v>0</v>
      </c>
      <c r="H72" s="52"/>
    </row>
    <row r="73" spans="1:8" ht="15.75" x14ac:dyDescent="0.25">
      <c r="A73" s="59" t="s">
        <v>93</v>
      </c>
      <c r="B73" s="60" t="s">
        <v>94</v>
      </c>
      <c r="C73" s="52">
        <v>3.4627696999999995</v>
      </c>
      <c r="D73" s="52">
        <v>4.5151731000000002</v>
      </c>
      <c r="E73" s="52">
        <v>5.7516411999999999</v>
      </c>
      <c r="F73" s="52">
        <v>1.7409380999999999</v>
      </c>
      <c r="G73" s="52">
        <v>1.5080962</v>
      </c>
      <c r="H73" s="52">
        <v>1.6410895000000001</v>
      </c>
    </row>
    <row r="74" spans="1:8" ht="15.75" x14ac:dyDescent="0.25">
      <c r="A74" s="59" t="s">
        <v>95</v>
      </c>
      <c r="B74" s="60" t="s">
        <v>96</v>
      </c>
      <c r="C74" s="52">
        <v>168.36417910000011</v>
      </c>
      <c r="D74" s="52">
        <v>137.93264320000003</v>
      </c>
      <c r="E74" s="52">
        <v>123.42333480000002</v>
      </c>
      <c r="F74" s="52">
        <v>65.04604599999999</v>
      </c>
      <c r="G74" s="52">
        <v>-55.686896600000125</v>
      </c>
      <c r="H74" s="52">
        <v>86.261537499999804</v>
      </c>
    </row>
    <row r="75" spans="1:8" ht="15.75" x14ac:dyDescent="0.25">
      <c r="A75" s="59"/>
      <c r="B75" s="51"/>
      <c r="C75" s="52"/>
      <c r="D75" s="52"/>
      <c r="E75" s="52"/>
      <c r="F75" s="52"/>
      <c r="G75" s="52"/>
      <c r="H75" s="52"/>
    </row>
    <row r="76" spans="1:8" ht="15.75" x14ac:dyDescent="0.25">
      <c r="A76" s="50"/>
      <c r="B76" s="51" t="s">
        <v>97</v>
      </c>
      <c r="C76" s="56">
        <f t="shared" ref="C76:H76" si="3">SUM(C50:C63)</f>
        <v>1501.8978425</v>
      </c>
      <c r="D76" s="56">
        <f t="shared" si="3"/>
        <v>2164.0079336999997</v>
      </c>
      <c r="E76" s="56">
        <f t="shared" si="3"/>
        <v>2622.7711202999999</v>
      </c>
      <c r="F76" s="56">
        <f t="shared" si="3"/>
        <v>3782.0523199000004</v>
      </c>
      <c r="G76" s="56">
        <f t="shared" si="3"/>
        <v>2166.6038094</v>
      </c>
      <c r="H76" s="56">
        <f t="shared" si="3"/>
        <v>3815.9430118000005</v>
      </c>
    </row>
    <row r="77" spans="1:8" ht="15.75" x14ac:dyDescent="0.25">
      <c r="A77" s="50">
        <v>13</v>
      </c>
      <c r="B77" s="51" t="s">
        <v>98</v>
      </c>
      <c r="C77" s="56">
        <f>+C9+C10+C76+C44+C45+C46+C48+C47+C11+C12+C24+C13</f>
        <v>28523.201817700006</v>
      </c>
      <c r="D77" s="56">
        <f>+D9+D10+D76+D44+D45+D46+D48+D47+D11+D12+D24+D13</f>
        <v>35428.791302600002</v>
      </c>
      <c r="E77" s="56">
        <f>E9+E10+E76+E44+E45+E46+E48+E47+E11+E12+E24+E13</f>
        <v>37969.218037700011</v>
      </c>
      <c r="F77" s="56">
        <f>F9+F10+F76+F44+F45+F46+F48+F47+F11+F12+F24+F13</f>
        <v>40259.339133400012</v>
      </c>
      <c r="G77" s="56">
        <f>+G9+G10+G76+G44+G45+G46+G48+G47+G11+G12+G24+G13</f>
        <v>41041.179928399994</v>
      </c>
      <c r="H77" s="56">
        <f>+H9+H10+H76+H44+H45+H46+H48+H47+H11+H12+H24+H13</f>
        <v>46253.466727699997</v>
      </c>
    </row>
    <row r="78" spans="1:8" ht="15.75" x14ac:dyDescent="0.25">
      <c r="A78" s="50">
        <v>14</v>
      </c>
      <c r="B78" s="51" t="s">
        <v>99</v>
      </c>
      <c r="C78" s="52">
        <v>-35.433614500000004</v>
      </c>
      <c r="D78" s="52">
        <v>-42.533577300000005</v>
      </c>
      <c r="E78" s="52">
        <v>-45.963722400000002</v>
      </c>
      <c r="F78" s="52">
        <v>-30.0694102</v>
      </c>
      <c r="G78" s="52">
        <v>-48.501250899999995</v>
      </c>
      <c r="H78" s="52">
        <v>-22.896290700000002</v>
      </c>
    </row>
    <row r="79" spans="1:8" ht="15.75" x14ac:dyDescent="0.25">
      <c r="A79" s="50">
        <v>15</v>
      </c>
      <c r="B79" s="51" t="s">
        <v>100</v>
      </c>
      <c r="C79" s="56">
        <f t="shared" ref="C79:H79" si="4">+C77+C78</f>
        <v>28487.768203200005</v>
      </c>
      <c r="D79" s="56">
        <f t="shared" si="4"/>
        <v>35386.257725300005</v>
      </c>
      <c r="E79" s="56">
        <f t="shared" si="4"/>
        <v>37923.254315300008</v>
      </c>
      <c r="F79" s="56">
        <f t="shared" si="4"/>
        <v>40229.269723200014</v>
      </c>
      <c r="G79" s="56">
        <f t="shared" si="4"/>
        <v>40992.678677499993</v>
      </c>
      <c r="H79" s="56">
        <f t="shared" si="4"/>
        <v>46230.570436999995</v>
      </c>
    </row>
    <row r="80" spans="1:8" ht="15.75" x14ac:dyDescent="0.25">
      <c r="A80" s="50">
        <v>16</v>
      </c>
      <c r="B80" s="61" t="s">
        <v>101</v>
      </c>
      <c r="C80" s="54">
        <v>333.38800819540813</v>
      </c>
      <c r="D80" s="54">
        <v>678.97963319999985</v>
      </c>
      <c r="E80" s="54">
        <v>445.65284140512836</v>
      </c>
      <c r="F80" s="54">
        <v>661.32446959902518</v>
      </c>
      <c r="G80" s="54">
        <v>746.42148069508835</v>
      </c>
      <c r="H80" s="54"/>
    </row>
    <row r="81" spans="1:8" ht="16.5" thickBot="1" x14ac:dyDescent="0.3">
      <c r="A81" s="62"/>
      <c r="B81" s="63" t="s">
        <v>102</v>
      </c>
      <c r="C81" s="64">
        <f t="shared" ref="C81:H81" si="5">+C79+C80</f>
        <v>28821.156211395413</v>
      </c>
      <c r="D81" s="64">
        <f t="shared" si="5"/>
        <v>36065.237358500002</v>
      </c>
      <c r="E81" s="64">
        <f t="shared" si="5"/>
        <v>38368.907156705136</v>
      </c>
      <c r="F81" s="64">
        <f t="shared" si="5"/>
        <v>40890.594192799035</v>
      </c>
      <c r="G81" s="64">
        <f t="shared" si="5"/>
        <v>41739.100158195084</v>
      </c>
      <c r="H81" s="64">
        <f t="shared" si="5"/>
        <v>46230.570436999995</v>
      </c>
    </row>
    <row r="82" spans="1:8" ht="15.75" x14ac:dyDescent="0.25">
      <c r="A82" s="65"/>
      <c r="B82" s="66"/>
      <c r="C82" s="67"/>
      <c r="D82" s="67"/>
      <c r="E82" s="67"/>
      <c r="F82" s="67"/>
      <c r="G82" s="67"/>
      <c r="H82" s="67"/>
    </row>
    <row r="83" spans="1:8" ht="15.75" thickBot="1" x14ac:dyDescent="0.3">
      <c r="A83" s="45"/>
      <c r="B83" s="46"/>
      <c r="C83" s="46"/>
      <c r="F83" s="3" t="s">
        <v>4</v>
      </c>
    </row>
    <row r="84" spans="1:8" x14ac:dyDescent="0.25">
      <c r="A84" s="47" t="s">
        <v>5</v>
      </c>
      <c r="B84" s="48" t="s">
        <v>6</v>
      </c>
      <c r="C84" s="49" t="s">
        <v>7</v>
      </c>
      <c r="D84" s="49" t="s">
        <v>8</v>
      </c>
      <c r="E84" s="49" t="s">
        <v>9</v>
      </c>
      <c r="F84" s="49" t="s">
        <v>10</v>
      </c>
      <c r="G84" s="49" t="s">
        <v>11</v>
      </c>
      <c r="H84" s="49" t="s">
        <v>12</v>
      </c>
    </row>
    <row r="85" spans="1:8" x14ac:dyDescent="0.25">
      <c r="A85" s="32">
        <v>1</v>
      </c>
      <c r="B85" s="68" t="s">
        <v>59</v>
      </c>
      <c r="C85" s="31"/>
      <c r="D85" s="32"/>
      <c r="E85" s="32"/>
      <c r="F85" s="32"/>
      <c r="G85" s="32"/>
      <c r="H85" s="32"/>
    </row>
    <row r="86" spans="1:8" x14ac:dyDescent="0.25">
      <c r="A86" s="32"/>
      <c r="B86" s="69" t="s">
        <v>103</v>
      </c>
      <c r="C86" s="70">
        <v>0</v>
      </c>
      <c r="D86" s="71">
        <v>0</v>
      </c>
      <c r="E86" s="71">
        <v>0</v>
      </c>
      <c r="F86" s="71">
        <v>0</v>
      </c>
      <c r="G86" s="71">
        <v>0</v>
      </c>
      <c r="H86" s="71">
        <v>0</v>
      </c>
    </row>
    <row r="87" spans="1:8" x14ac:dyDescent="0.25">
      <c r="A87" s="32"/>
      <c r="B87" s="32" t="s">
        <v>104</v>
      </c>
      <c r="C87" s="70">
        <v>0</v>
      </c>
      <c r="D87" s="70">
        <v>0</v>
      </c>
      <c r="E87" s="70">
        <v>118.9673619</v>
      </c>
      <c r="F87" s="70">
        <v>0</v>
      </c>
      <c r="G87" s="70">
        <v>0</v>
      </c>
      <c r="H87" s="70">
        <v>0</v>
      </c>
    </row>
    <row r="88" spans="1:8" x14ac:dyDescent="0.25">
      <c r="A88" s="32"/>
      <c r="B88" s="32" t="s">
        <v>105</v>
      </c>
      <c r="C88" s="70">
        <v>0</v>
      </c>
      <c r="D88" s="70">
        <v>0</v>
      </c>
      <c r="E88" s="70">
        <v>0</v>
      </c>
      <c r="F88" s="70">
        <v>0</v>
      </c>
      <c r="G88" s="70">
        <v>0</v>
      </c>
      <c r="H88" s="70">
        <v>0</v>
      </c>
    </row>
    <row r="89" spans="1:8" x14ac:dyDescent="0.25">
      <c r="A89" s="32"/>
      <c r="B89" s="72" t="s">
        <v>106</v>
      </c>
      <c r="C89" s="37">
        <f t="shared" ref="C89:H89" si="6">+SUM(C86:C88)</f>
        <v>0</v>
      </c>
      <c r="D89" s="37">
        <f t="shared" si="6"/>
        <v>0</v>
      </c>
      <c r="E89" s="37">
        <f t="shared" si="6"/>
        <v>118.9673619</v>
      </c>
      <c r="F89" s="37">
        <f t="shared" si="6"/>
        <v>0</v>
      </c>
      <c r="G89" s="37">
        <f t="shared" si="6"/>
        <v>0</v>
      </c>
      <c r="H89" s="37">
        <f t="shared" si="6"/>
        <v>0</v>
      </c>
    </row>
    <row r="90" spans="1:8" x14ac:dyDescent="0.25">
      <c r="A90" s="32"/>
      <c r="B90" s="32"/>
      <c r="C90" s="38">
        <f t="shared" ref="C90:H90" si="7">+C89-C47</f>
        <v>0</v>
      </c>
      <c r="D90" s="38">
        <f t="shared" si="7"/>
        <v>0</v>
      </c>
      <c r="E90" s="38">
        <f t="shared" si="7"/>
        <v>0</v>
      </c>
      <c r="F90" s="38">
        <f t="shared" si="7"/>
        <v>0</v>
      </c>
      <c r="G90" s="38">
        <f t="shared" si="7"/>
        <v>0</v>
      </c>
      <c r="H90" s="38">
        <f t="shared" si="7"/>
        <v>0</v>
      </c>
    </row>
    <row r="91" spans="1:8" x14ac:dyDescent="0.25">
      <c r="A91" s="32">
        <v>2</v>
      </c>
      <c r="B91" s="72" t="s">
        <v>107</v>
      </c>
      <c r="C91" s="31"/>
      <c r="D91" s="32"/>
      <c r="E91" s="32"/>
      <c r="F91" s="32"/>
      <c r="G91" s="32"/>
      <c r="H91" s="32"/>
    </row>
    <row r="92" spans="1:8" x14ac:dyDescent="0.25">
      <c r="A92" s="32"/>
      <c r="B92" s="32" t="s">
        <v>108</v>
      </c>
      <c r="C92" s="70">
        <v>143.85997</v>
      </c>
      <c r="D92" s="70">
        <v>168.04765</v>
      </c>
      <c r="E92" s="70">
        <v>171.80381</v>
      </c>
      <c r="F92" s="70">
        <v>193.03675999999999</v>
      </c>
      <c r="G92" s="70">
        <v>200.95070000000001</v>
      </c>
      <c r="H92" s="70">
        <v>206.72774000000001</v>
      </c>
    </row>
    <row r="93" spans="1:8" x14ac:dyDescent="0.25">
      <c r="A93" s="32"/>
      <c r="B93" s="32" t="s">
        <v>109</v>
      </c>
      <c r="C93" s="70">
        <v>1.1432199999999999</v>
      </c>
      <c r="D93" s="70">
        <v>2.9212899999999999</v>
      </c>
      <c r="E93" s="70">
        <v>3.9739399999999998</v>
      </c>
      <c r="F93" s="70">
        <v>1.7780499999999999</v>
      </c>
      <c r="G93" s="70">
        <v>3.9197700000000002</v>
      </c>
      <c r="H93" s="70">
        <v>3.5929700000000002</v>
      </c>
    </row>
    <row r="94" spans="1:8" x14ac:dyDescent="0.25">
      <c r="A94" s="32"/>
      <c r="B94" s="32" t="s">
        <v>110</v>
      </c>
      <c r="C94" s="70">
        <v>-1.4654943925052066E-14</v>
      </c>
      <c r="D94" s="70">
        <v>0</v>
      </c>
      <c r="E94" s="70">
        <v>0</v>
      </c>
      <c r="F94" s="70">
        <v>7.5495165674510645E-15</v>
      </c>
      <c r="G94" s="70">
        <v>0</v>
      </c>
      <c r="H94" s="70">
        <v>-2.042810365310288E-14</v>
      </c>
    </row>
    <row r="95" spans="1:8" x14ac:dyDescent="0.25">
      <c r="A95" s="32"/>
      <c r="B95" s="72" t="s">
        <v>106</v>
      </c>
      <c r="C95" s="37">
        <f t="shared" ref="C95:H95" si="8">SUM(C92:C94)</f>
        <v>145.00318999999999</v>
      </c>
      <c r="D95" s="37">
        <f t="shared" si="8"/>
        <v>170.96894</v>
      </c>
      <c r="E95" s="37">
        <f t="shared" si="8"/>
        <v>175.77775</v>
      </c>
      <c r="F95" s="37">
        <f t="shared" si="8"/>
        <v>194.81480999999999</v>
      </c>
      <c r="G95" s="37">
        <f t="shared" si="8"/>
        <v>204.87047000000001</v>
      </c>
      <c r="H95" s="37">
        <f t="shared" si="8"/>
        <v>210.32070999999999</v>
      </c>
    </row>
    <row r="96" spans="1:8" s="3" customFormat="1" x14ac:dyDescent="0.25">
      <c r="A96" s="32"/>
      <c r="B96" s="32"/>
      <c r="C96" s="70">
        <f t="shared" ref="C96:H96" si="9">+C95-C16</f>
        <v>0</v>
      </c>
      <c r="D96" s="70">
        <f t="shared" si="9"/>
        <v>0</v>
      </c>
      <c r="E96" s="70">
        <f t="shared" si="9"/>
        <v>0</v>
      </c>
      <c r="F96" s="70">
        <f t="shared" si="9"/>
        <v>0</v>
      </c>
      <c r="G96" s="70">
        <f t="shared" si="9"/>
        <v>0</v>
      </c>
      <c r="H96" s="70">
        <f t="shared" si="9"/>
        <v>0</v>
      </c>
    </row>
    <row r="97" spans="1:8" s="3" customFormat="1" x14ac:dyDescent="0.25">
      <c r="A97" s="32">
        <v>3</v>
      </c>
      <c r="B97" s="72" t="s">
        <v>99</v>
      </c>
      <c r="C97" s="31"/>
      <c r="D97" s="32"/>
      <c r="E97" s="32"/>
      <c r="F97" s="32"/>
      <c r="G97" s="32"/>
      <c r="H97" s="32"/>
    </row>
    <row r="98" spans="1:8" s="3" customFormat="1" x14ac:dyDescent="0.25">
      <c r="A98" s="32"/>
      <c r="B98" s="32" t="s">
        <v>111</v>
      </c>
      <c r="C98" s="73">
        <v>-25.691047800000003</v>
      </c>
      <c r="D98" s="73">
        <v>-24.953371000000001</v>
      </c>
      <c r="E98" s="73">
        <v>-28.8749112</v>
      </c>
      <c r="F98" s="73">
        <v>-12.869434800000001</v>
      </c>
      <c r="G98" s="73">
        <v>-34.620003199999999</v>
      </c>
      <c r="H98" s="73">
        <v>-14.231795</v>
      </c>
    </row>
    <row r="99" spans="1:8" s="3" customFormat="1" x14ac:dyDescent="0.25">
      <c r="A99" s="32"/>
      <c r="B99" s="32" t="s">
        <v>112</v>
      </c>
      <c r="C99" s="73">
        <v>0</v>
      </c>
      <c r="D99" s="73">
        <v>0</v>
      </c>
      <c r="E99" s="73">
        <v>0</v>
      </c>
      <c r="F99" s="73">
        <v>0</v>
      </c>
      <c r="G99" s="73">
        <v>0</v>
      </c>
      <c r="H99" s="73">
        <v>0</v>
      </c>
    </row>
    <row r="100" spans="1:8" s="3" customFormat="1" x14ac:dyDescent="0.25">
      <c r="A100" s="32"/>
      <c r="B100" s="32" t="s">
        <v>113</v>
      </c>
      <c r="C100" s="73">
        <v>0</v>
      </c>
      <c r="D100" s="73">
        <v>0</v>
      </c>
      <c r="E100" s="73">
        <v>0</v>
      </c>
      <c r="F100" s="73">
        <v>0</v>
      </c>
      <c r="G100" s="73">
        <v>0</v>
      </c>
      <c r="H100" s="73">
        <v>0</v>
      </c>
    </row>
    <row r="101" spans="1:8" s="3" customFormat="1" x14ac:dyDescent="0.25">
      <c r="A101" s="32"/>
      <c r="B101" s="32" t="s">
        <v>114</v>
      </c>
      <c r="C101" s="73">
        <v>-1.4961939000000002</v>
      </c>
      <c r="D101" s="73">
        <v>-4.7250737999999997</v>
      </c>
      <c r="E101" s="73">
        <v>-3.2073212</v>
      </c>
      <c r="F101" s="73">
        <v>-2.5093302999999998</v>
      </c>
      <c r="G101" s="73">
        <v>-1.4909151999999999</v>
      </c>
      <c r="H101" s="73">
        <v>-1.4838236999999999</v>
      </c>
    </row>
    <row r="102" spans="1:8" s="3" customFormat="1" x14ac:dyDescent="0.25">
      <c r="A102" s="32"/>
      <c r="B102" s="74" t="s">
        <v>115</v>
      </c>
      <c r="C102" s="73">
        <v>-8.2463727999999996</v>
      </c>
      <c r="D102" s="73">
        <v>-12.8551325</v>
      </c>
      <c r="E102" s="73">
        <v>-13.881489999999999</v>
      </c>
      <c r="F102" s="73">
        <v>-14.690645099999999</v>
      </c>
      <c r="G102" s="73">
        <v>-12.3903325</v>
      </c>
      <c r="H102" s="73">
        <v>-7.1806719999999995</v>
      </c>
    </row>
    <row r="103" spans="1:8" s="3" customFormat="1" x14ac:dyDescent="0.25">
      <c r="A103" s="32"/>
      <c r="B103" s="74" t="s">
        <v>110</v>
      </c>
      <c r="C103" s="73">
        <v>0</v>
      </c>
      <c r="D103" s="73">
        <v>0</v>
      </c>
      <c r="E103" s="73">
        <v>0</v>
      </c>
      <c r="F103" s="73">
        <v>0</v>
      </c>
      <c r="G103" s="73">
        <v>0</v>
      </c>
      <c r="H103" s="73">
        <v>0</v>
      </c>
    </row>
    <row r="104" spans="1:8" s="3" customFormat="1" x14ac:dyDescent="0.25">
      <c r="A104" s="32"/>
      <c r="B104" s="72" t="s">
        <v>106</v>
      </c>
      <c r="C104" s="41">
        <f t="shared" ref="C104:H104" si="10">+SUM(C98:C103)</f>
        <v>-35.433614500000004</v>
      </c>
      <c r="D104" s="41">
        <f t="shared" si="10"/>
        <v>-42.533577300000005</v>
      </c>
      <c r="E104" s="41">
        <f t="shared" si="10"/>
        <v>-45.963722400000002</v>
      </c>
      <c r="F104" s="41">
        <f t="shared" si="10"/>
        <v>-30.0694102</v>
      </c>
      <c r="G104" s="41">
        <f t="shared" si="10"/>
        <v>-48.501250900000002</v>
      </c>
      <c r="H104" s="41">
        <f t="shared" si="10"/>
        <v>-22.896290700000002</v>
      </c>
    </row>
    <row r="105" spans="1:8" s="3" customFormat="1" x14ac:dyDescent="0.25">
      <c r="A105" s="32"/>
      <c r="B105" s="32"/>
      <c r="C105" s="73">
        <f t="shared" ref="C105:H105" si="11">+C104-C78</f>
        <v>0</v>
      </c>
      <c r="D105" s="73">
        <f t="shared" si="11"/>
        <v>0</v>
      </c>
      <c r="E105" s="73">
        <f t="shared" si="11"/>
        <v>0</v>
      </c>
      <c r="F105" s="73">
        <f t="shared" si="11"/>
        <v>0</v>
      </c>
      <c r="G105" s="73">
        <f t="shared" si="11"/>
        <v>0</v>
      </c>
      <c r="H105" s="73">
        <f t="shared" si="11"/>
        <v>0</v>
      </c>
    </row>
  </sheetData>
  <mergeCells count="5">
    <mergeCell ref="F1:G1"/>
    <mergeCell ref="A2:G2"/>
    <mergeCell ref="C4:G4"/>
    <mergeCell ref="C5:G5"/>
    <mergeCell ref="H42:H43"/>
  </mergeCells>
  <pageMargins left="0.5" right="0.5" top="0.5" bottom="0.5" header="0.5" footer="0.5"/>
  <pageSetup scale="59" fitToHeight="2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5"/>
  <sheetViews>
    <sheetView topLeftCell="B62" workbookViewId="0">
      <selection activeCell="H78" sqref="H78:H81"/>
    </sheetView>
  </sheetViews>
  <sheetFormatPr defaultColWidth="9.140625" defaultRowHeight="15" x14ac:dyDescent="0.25"/>
  <cols>
    <col min="1" max="1" width="7.140625" style="3" customWidth="1"/>
    <col min="2" max="2" width="48" style="3" customWidth="1"/>
    <col min="3" max="3" width="14" style="2" customWidth="1"/>
    <col min="4" max="5" width="14.28515625" style="3" customWidth="1"/>
    <col min="6" max="6" width="13.7109375" style="3" customWidth="1"/>
    <col min="7" max="7" width="12.85546875" style="3" customWidth="1"/>
    <col min="8" max="8" width="12.28515625" style="3" customWidth="1"/>
    <col min="9" max="9" width="13.7109375" style="2" bestFit="1" customWidth="1"/>
    <col min="10" max="16384" width="9.140625" style="2"/>
  </cols>
  <sheetData>
    <row r="1" spans="1:9" x14ac:dyDescent="0.25">
      <c r="A1" s="83"/>
      <c r="B1" s="42"/>
      <c r="C1" s="42"/>
      <c r="D1" s="42"/>
      <c r="E1" s="42"/>
      <c r="F1" s="86" t="s">
        <v>116</v>
      </c>
      <c r="G1" s="86"/>
    </row>
    <row r="2" spans="1:9" x14ac:dyDescent="0.25">
      <c r="A2" s="86" t="s">
        <v>0</v>
      </c>
      <c r="B2" s="86"/>
      <c r="C2" s="86"/>
      <c r="D2" s="86"/>
      <c r="E2" s="86"/>
      <c r="F2" s="86"/>
      <c r="G2" s="86"/>
    </row>
    <row r="3" spans="1:9" x14ac:dyDescent="0.25">
      <c r="A3" s="83"/>
      <c r="B3" s="42"/>
      <c r="C3" s="42"/>
      <c r="D3" s="42"/>
      <c r="E3" s="42"/>
      <c r="F3" s="42"/>
      <c r="G3" s="42"/>
    </row>
    <row r="4" spans="1:9" x14ac:dyDescent="0.25">
      <c r="A4" s="83"/>
      <c r="B4" s="43" t="s">
        <v>1</v>
      </c>
      <c r="C4" s="88" t="s">
        <v>2</v>
      </c>
      <c r="D4" s="88"/>
      <c r="E4" s="88"/>
      <c r="F4" s="88"/>
      <c r="G4" s="88"/>
    </row>
    <row r="5" spans="1:9" x14ac:dyDescent="0.25">
      <c r="A5" s="83"/>
      <c r="B5" s="43" t="s">
        <v>3</v>
      </c>
      <c r="C5" s="88" t="s">
        <v>125</v>
      </c>
      <c r="D5" s="88"/>
      <c r="E5" s="88"/>
      <c r="F5" s="88"/>
      <c r="G5" s="88"/>
    </row>
    <row r="7" spans="1:9" ht="15.75" thickBot="1" x14ac:dyDescent="0.3">
      <c r="A7" s="45"/>
      <c r="B7" s="46"/>
      <c r="C7" s="46"/>
      <c r="F7" s="3" t="s">
        <v>4</v>
      </c>
    </row>
    <row r="8" spans="1:9" ht="29.25" customHeight="1" x14ac:dyDescent="0.25">
      <c r="A8" s="47" t="s">
        <v>5</v>
      </c>
      <c r="B8" s="48" t="s">
        <v>6</v>
      </c>
      <c r="C8" s="49" t="s">
        <v>7</v>
      </c>
      <c r="D8" s="49" t="s">
        <v>8</v>
      </c>
      <c r="E8" s="49" t="s">
        <v>9</v>
      </c>
      <c r="F8" s="49" t="s">
        <v>10</v>
      </c>
      <c r="G8" s="49" t="s">
        <v>11</v>
      </c>
      <c r="H8" s="49" t="s">
        <v>12</v>
      </c>
    </row>
    <row r="9" spans="1:9" s="3" customFormat="1" ht="15.75" x14ac:dyDescent="0.25">
      <c r="A9" s="50">
        <v>1</v>
      </c>
      <c r="B9" s="51" t="s">
        <v>13</v>
      </c>
      <c r="C9" s="52">
        <v>557.01342809999994</v>
      </c>
      <c r="D9" s="52">
        <v>1081.5921767999998</v>
      </c>
      <c r="E9" s="52">
        <v>1136.0342723000001</v>
      </c>
      <c r="F9" s="52">
        <v>601.83566540000004</v>
      </c>
      <c r="G9" s="52">
        <v>760.24500059999991</v>
      </c>
      <c r="H9" s="52">
        <v>612.05646790000003</v>
      </c>
    </row>
    <row r="10" spans="1:9" s="3" customFormat="1" ht="15.75" x14ac:dyDescent="0.25">
      <c r="A10" s="50">
        <v>2</v>
      </c>
      <c r="B10" s="51" t="s">
        <v>14</v>
      </c>
      <c r="C10" s="52">
        <v>1191.2328007999999</v>
      </c>
      <c r="D10" s="52">
        <v>1737.2677597000004</v>
      </c>
      <c r="E10" s="52">
        <v>1335.271923</v>
      </c>
      <c r="F10" s="52">
        <v>1160.4332650000001</v>
      </c>
      <c r="G10" s="52">
        <v>2412.0562798000001</v>
      </c>
      <c r="H10" s="52">
        <v>1307.7041394</v>
      </c>
      <c r="I10" s="4"/>
    </row>
    <row r="11" spans="1:9" s="3" customFormat="1" ht="15.75" x14ac:dyDescent="0.25">
      <c r="A11" s="50">
        <v>3</v>
      </c>
      <c r="B11" s="51" t="s">
        <v>15</v>
      </c>
      <c r="C11" s="52">
        <v>179.51182320000001</v>
      </c>
      <c r="D11" s="52">
        <v>196.2627066</v>
      </c>
      <c r="E11" s="52">
        <v>197.66774149999998</v>
      </c>
      <c r="F11" s="52">
        <v>376.48551229999998</v>
      </c>
      <c r="G11" s="52">
        <v>207.85502870000002</v>
      </c>
      <c r="H11" s="52">
        <v>188.50227529999998</v>
      </c>
    </row>
    <row r="12" spans="1:9" s="3" customFormat="1" ht="15.75" x14ac:dyDescent="0.25">
      <c r="A12" s="50">
        <v>4</v>
      </c>
      <c r="B12" s="51" t="s">
        <v>16</v>
      </c>
      <c r="C12" s="52">
        <v>40.0609112</v>
      </c>
      <c r="D12" s="52">
        <v>47.072362200000008</v>
      </c>
      <c r="E12" s="52">
        <v>54.534712999999996</v>
      </c>
      <c r="F12" s="52">
        <v>58.468091999999992</v>
      </c>
      <c r="G12" s="52">
        <v>958.16923989999998</v>
      </c>
      <c r="H12" s="52">
        <v>1048.1353991000001</v>
      </c>
    </row>
    <row r="13" spans="1:9" s="3" customFormat="1" ht="15.75" x14ac:dyDescent="0.25">
      <c r="A13" s="50">
        <v>5</v>
      </c>
      <c r="B13" s="51" t="s">
        <v>17</v>
      </c>
      <c r="C13" s="52">
        <v>87.782528000000013</v>
      </c>
      <c r="D13" s="53">
        <v>76.317682000000005</v>
      </c>
      <c r="E13" s="53">
        <v>61.198410000000003</v>
      </c>
      <c r="F13" s="53">
        <v>58.204444500000001</v>
      </c>
      <c r="G13" s="53">
        <v>53.745110999999994</v>
      </c>
      <c r="H13" s="53">
        <v>56.063848499999999</v>
      </c>
    </row>
    <row r="14" spans="1:9" s="3" customFormat="1" ht="15.75" x14ac:dyDescent="0.25">
      <c r="A14" s="50">
        <v>6</v>
      </c>
      <c r="B14" s="51" t="s">
        <v>18</v>
      </c>
      <c r="C14" s="54"/>
      <c r="D14" s="54"/>
      <c r="E14" s="54"/>
      <c r="F14" s="54"/>
      <c r="G14" s="54"/>
      <c r="H14" s="54"/>
    </row>
    <row r="15" spans="1:9" s="3" customFormat="1" ht="15.75" x14ac:dyDescent="0.25">
      <c r="A15" s="55">
        <v>6.1</v>
      </c>
      <c r="B15" s="51" t="s">
        <v>19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</row>
    <row r="16" spans="1:9" s="3" customFormat="1" ht="15.75" x14ac:dyDescent="0.25">
      <c r="A16" s="55">
        <v>6.2</v>
      </c>
      <c r="B16" s="51" t="s">
        <v>20</v>
      </c>
      <c r="C16" s="52">
        <v>85.919014499999989</v>
      </c>
      <c r="D16" s="52">
        <v>95.224359000000007</v>
      </c>
      <c r="E16" s="52">
        <v>275.63967530000002</v>
      </c>
      <c r="F16" s="52">
        <v>107.4724827</v>
      </c>
      <c r="G16" s="52">
        <v>75.776501199999998</v>
      </c>
      <c r="H16" s="52">
        <v>81.360616199999996</v>
      </c>
    </row>
    <row r="17" spans="1:9" s="3" customFormat="1" ht="15.75" x14ac:dyDescent="0.25">
      <c r="A17" s="55">
        <v>6.3</v>
      </c>
      <c r="B17" s="51" t="s">
        <v>21</v>
      </c>
      <c r="C17" s="52">
        <v>127.060424</v>
      </c>
      <c r="D17" s="52">
        <v>141.17340660000002</v>
      </c>
      <c r="E17" s="52">
        <v>128.0431858</v>
      </c>
      <c r="F17" s="52">
        <v>119.6929808</v>
      </c>
      <c r="G17" s="52">
        <v>127.13455440000001</v>
      </c>
      <c r="H17" s="52">
        <v>121.59204720000001</v>
      </c>
    </row>
    <row r="18" spans="1:9" s="3" customFormat="1" ht="15.75" x14ac:dyDescent="0.25">
      <c r="A18" s="55">
        <v>6.4</v>
      </c>
      <c r="B18" s="51" t="s">
        <v>22</v>
      </c>
      <c r="C18" s="52">
        <v>28.784995999999996</v>
      </c>
      <c r="D18" s="52">
        <v>30.500073100000002</v>
      </c>
      <c r="E18" s="52">
        <v>27.900947600000006</v>
      </c>
      <c r="F18" s="52">
        <v>53.886256500000002</v>
      </c>
      <c r="G18" s="52">
        <v>46.474414400000001</v>
      </c>
      <c r="H18" s="52">
        <v>39.317207599999996</v>
      </c>
    </row>
    <row r="19" spans="1:9" s="3" customFormat="1" ht="15.75" x14ac:dyDescent="0.25">
      <c r="A19" s="55">
        <v>6.5</v>
      </c>
      <c r="B19" s="51" t="s">
        <v>23</v>
      </c>
      <c r="C19" s="52">
        <v>2.3940475999999999</v>
      </c>
      <c r="D19" s="52">
        <v>3.3978347999999996</v>
      </c>
      <c r="E19" s="52">
        <v>7.7021172999999994</v>
      </c>
      <c r="F19" s="52">
        <v>8.7678223000000006</v>
      </c>
      <c r="G19" s="52">
        <v>10.941083700000002</v>
      </c>
      <c r="H19" s="52">
        <v>8.587405200000001</v>
      </c>
    </row>
    <row r="20" spans="1:9" s="3" customFormat="1" ht="15.75" x14ac:dyDescent="0.25">
      <c r="A20" s="55">
        <v>6.6</v>
      </c>
      <c r="B20" s="51" t="s">
        <v>24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</row>
    <row r="21" spans="1:9" s="3" customFormat="1" ht="15.75" x14ac:dyDescent="0.25">
      <c r="A21" s="55">
        <v>6.7</v>
      </c>
      <c r="B21" s="51" t="s">
        <v>25</v>
      </c>
      <c r="C21" s="52">
        <v>0</v>
      </c>
      <c r="D21" s="52">
        <v>0</v>
      </c>
      <c r="E21" s="52">
        <v>0</v>
      </c>
      <c r="F21" s="52">
        <v>0</v>
      </c>
      <c r="G21" s="52">
        <v>0</v>
      </c>
      <c r="H21" s="52">
        <v>0</v>
      </c>
    </row>
    <row r="22" spans="1:9" s="3" customFormat="1" ht="15.75" x14ac:dyDescent="0.25">
      <c r="A22" s="55">
        <v>6.8</v>
      </c>
      <c r="B22" s="51" t="s">
        <v>26</v>
      </c>
      <c r="C22" s="52">
        <v>10.984413600000002</v>
      </c>
      <c r="D22" s="52">
        <v>15.256065700000001</v>
      </c>
      <c r="E22" s="52">
        <v>16.217359299999998</v>
      </c>
      <c r="F22" s="52">
        <v>18.730263700000002</v>
      </c>
      <c r="G22" s="52">
        <v>19.858084900000001</v>
      </c>
      <c r="H22" s="52">
        <v>25.490025599999999</v>
      </c>
    </row>
    <row r="23" spans="1:9" s="3" customFormat="1" ht="15.75" x14ac:dyDescent="0.25">
      <c r="A23" s="55">
        <v>6.9</v>
      </c>
      <c r="B23" s="51" t="s">
        <v>27</v>
      </c>
      <c r="C23" s="52">
        <v>33.191200000000002</v>
      </c>
      <c r="D23" s="52">
        <v>36.51032</v>
      </c>
      <c r="E23" s="52">
        <v>36.51</v>
      </c>
      <c r="F23" s="52">
        <v>36.51032</v>
      </c>
      <c r="G23" s="52">
        <v>36.51</v>
      </c>
      <c r="H23" s="52">
        <v>36.511000000000003</v>
      </c>
    </row>
    <row r="24" spans="1:9" s="3" customFormat="1" ht="15.75" x14ac:dyDescent="0.25">
      <c r="A24" s="55"/>
      <c r="B24" s="51" t="s">
        <v>28</v>
      </c>
      <c r="C24" s="56">
        <f t="shared" ref="C24:H24" si="0">+SUM(C15:C23)</f>
        <v>288.33409569999998</v>
      </c>
      <c r="D24" s="56">
        <f t="shared" si="0"/>
        <v>322.06205920000002</v>
      </c>
      <c r="E24" s="56">
        <f t="shared" si="0"/>
        <v>492.01328530000001</v>
      </c>
      <c r="F24" s="56">
        <f t="shared" si="0"/>
        <v>345.06012599999997</v>
      </c>
      <c r="G24" s="56">
        <f t="shared" si="0"/>
        <v>316.69463859999996</v>
      </c>
      <c r="H24" s="56">
        <f t="shared" si="0"/>
        <v>312.85830180000005</v>
      </c>
      <c r="I24" s="4"/>
    </row>
    <row r="25" spans="1:9" s="3" customFormat="1" ht="15.75" x14ac:dyDescent="0.25">
      <c r="A25" s="55">
        <v>7</v>
      </c>
      <c r="B25" s="51" t="s">
        <v>29</v>
      </c>
      <c r="C25" s="54"/>
      <c r="D25" s="54"/>
      <c r="E25" s="54"/>
      <c r="F25" s="54"/>
      <c r="G25" s="54"/>
      <c r="H25" s="54"/>
      <c r="I25" s="4"/>
    </row>
    <row r="26" spans="1:9" s="3" customFormat="1" ht="15.75" x14ac:dyDescent="0.25">
      <c r="A26" s="55" t="s">
        <v>30</v>
      </c>
      <c r="B26" s="51" t="s">
        <v>31</v>
      </c>
      <c r="C26" s="52">
        <v>1850.9118448999998</v>
      </c>
      <c r="D26" s="52">
        <v>1864.3678613000002</v>
      </c>
      <c r="E26" s="52">
        <v>1961.9644587999996</v>
      </c>
      <c r="F26" s="52">
        <v>1945.9282175000001</v>
      </c>
      <c r="G26" s="52">
        <v>2322.6874494999997</v>
      </c>
      <c r="H26" s="52">
        <v>2471.3022415999999</v>
      </c>
      <c r="I26" s="4"/>
    </row>
    <row r="27" spans="1:9" s="3" customFormat="1" ht="15.75" x14ac:dyDescent="0.25">
      <c r="A27" s="55" t="s">
        <v>32</v>
      </c>
      <c r="B27" s="51" t="s">
        <v>33</v>
      </c>
      <c r="C27" s="52">
        <v>11.214864499999999</v>
      </c>
      <c r="D27" s="52">
        <v>319.46619560000005</v>
      </c>
      <c r="E27" s="52">
        <v>170.54534089999999</v>
      </c>
      <c r="F27" s="52">
        <v>172.51634740000003</v>
      </c>
      <c r="G27" s="52">
        <v>168.3759761</v>
      </c>
      <c r="H27" s="52">
        <v>112.03457109999999</v>
      </c>
      <c r="I27" s="4"/>
    </row>
    <row r="28" spans="1:9" s="3" customFormat="1" ht="15.75" x14ac:dyDescent="0.25">
      <c r="A28" s="55" t="s">
        <v>34</v>
      </c>
      <c r="B28" s="51" t="s">
        <v>35</v>
      </c>
      <c r="C28" s="52">
        <v>71.063689100000005</v>
      </c>
      <c r="D28" s="52">
        <v>26.414980199999999</v>
      </c>
      <c r="E28" s="52">
        <v>-11.057034699999999</v>
      </c>
      <c r="F28" s="52">
        <v>-7.5200267000000007</v>
      </c>
      <c r="G28" s="52">
        <v>378.65798310000002</v>
      </c>
      <c r="H28" s="52">
        <v>112.02177259999999</v>
      </c>
      <c r="I28" s="4"/>
    </row>
    <row r="29" spans="1:9" s="3" customFormat="1" ht="15.75" x14ac:dyDescent="0.25">
      <c r="A29" s="55" t="s">
        <v>36</v>
      </c>
      <c r="B29" s="51" t="s">
        <v>37</v>
      </c>
      <c r="C29" s="52">
        <v>139.8547877</v>
      </c>
      <c r="D29" s="52">
        <v>156.04872370000001</v>
      </c>
      <c r="E29" s="52">
        <v>158.44411640000001</v>
      </c>
      <c r="F29" s="52">
        <v>157.6734275</v>
      </c>
      <c r="G29" s="52">
        <v>163.2148392</v>
      </c>
      <c r="H29" s="52">
        <v>155.9908427</v>
      </c>
      <c r="I29" s="4"/>
    </row>
    <row r="30" spans="1:9" s="3" customFormat="1" ht="15.75" x14ac:dyDescent="0.25">
      <c r="A30" s="55" t="s">
        <v>38</v>
      </c>
      <c r="B30" s="51" t="s">
        <v>39</v>
      </c>
      <c r="C30" s="52">
        <v>235.8044275</v>
      </c>
      <c r="D30" s="52">
        <v>227.6923989</v>
      </c>
      <c r="E30" s="52">
        <v>214.54536820000001</v>
      </c>
      <c r="F30" s="52">
        <v>235.10907649999999</v>
      </c>
      <c r="G30" s="52">
        <v>316.28508740000001</v>
      </c>
      <c r="H30" s="52">
        <v>233.98252160000001</v>
      </c>
      <c r="I30" s="4"/>
    </row>
    <row r="31" spans="1:9" s="3" customFormat="1" ht="15.75" x14ac:dyDescent="0.25">
      <c r="A31" s="55"/>
      <c r="B31" s="51"/>
      <c r="C31" s="52"/>
      <c r="D31" s="52"/>
      <c r="E31" s="52"/>
      <c r="F31" s="52"/>
      <c r="G31" s="52"/>
      <c r="H31" s="52"/>
      <c r="I31" s="4"/>
    </row>
    <row r="32" spans="1:9" s="3" customFormat="1" ht="15.75" x14ac:dyDescent="0.25">
      <c r="A32" s="55">
        <v>7.2</v>
      </c>
      <c r="B32" s="51" t="s">
        <v>40</v>
      </c>
      <c r="C32" s="52"/>
      <c r="D32" s="52"/>
      <c r="E32" s="52"/>
      <c r="F32" s="52"/>
      <c r="G32" s="52"/>
      <c r="H32" s="52"/>
      <c r="I32" s="4"/>
    </row>
    <row r="33" spans="1:9" s="3" customFormat="1" ht="15.75" x14ac:dyDescent="0.25">
      <c r="A33" s="55" t="s">
        <v>41</v>
      </c>
      <c r="B33" s="51" t="s">
        <v>42</v>
      </c>
      <c r="C33" s="52">
        <v>2.5373164000000004</v>
      </c>
      <c r="D33" s="52">
        <v>1.5191421999999997</v>
      </c>
      <c r="E33" s="52">
        <v>3.3549728999999999</v>
      </c>
      <c r="F33" s="52">
        <v>10.128389200000001</v>
      </c>
      <c r="G33" s="52">
        <v>-3.9005754000000006</v>
      </c>
      <c r="H33" s="52">
        <v>0</v>
      </c>
      <c r="I33" s="4"/>
    </row>
    <row r="34" spans="1:9" s="3" customFormat="1" ht="15.75" x14ac:dyDescent="0.25">
      <c r="A34" s="55" t="s">
        <v>43</v>
      </c>
      <c r="B34" s="51" t="s">
        <v>44</v>
      </c>
      <c r="C34" s="52">
        <v>186.3308384</v>
      </c>
      <c r="D34" s="52">
        <v>189.93447650000002</v>
      </c>
      <c r="E34" s="52">
        <v>212.35303300000001</v>
      </c>
      <c r="F34" s="52">
        <v>250.34355730000001</v>
      </c>
      <c r="G34" s="52">
        <v>144.74388139999999</v>
      </c>
      <c r="H34" s="52">
        <v>212.0879821</v>
      </c>
    </row>
    <row r="35" spans="1:9" s="3" customFormat="1" ht="15.75" x14ac:dyDescent="0.25">
      <c r="A35" s="55" t="s">
        <v>45</v>
      </c>
      <c r="B35" s="51" t="s">
        <v>46</v>
      </c>
      <c r="C35" s="52">
        <v>13.8688419</v>
      </c>
      <c r="D35" s="52">
        <v>36.3378461</v>
      </c>
      <c r="E35" s="52">
        <v>34.741962100000002</v>
      </c>
      <c r="F35" s="52">
        <v>29.546765299999997</v>
      </c>
      <c r="G35" s="52">
        <v>39.612585099999997</v>
      </c>
      <c r="H35" s="52">
        <v>24.273862000000001</v>
      </c>
    </row>
    <row r="36" spans="1:9" s="3" customFormat="1" ht="15.75" x14ac:dyDescent="0.25">
      <c r="A36" s="55" t="s">
        <v>47</v>
      </c>
      <c r="B36" s="51" t="s">
        <v>48</v>
      </c>
      <c r="C36" s="52">
        <v>41.673396000000004</v>
      </c>
      <c r="D36" s="52">
        <v>42.393189900000003</v>
      </c>
      <c r="E36" s="52">
        <v>43.489978399999998</v>
      </c>
      <c r="F36" s="52">
        <v>48.513522599999995</v>
      </c>
      <c r="G36" s="52">
        <v>52.410894999999996</v>
      </c>
      <c r="H36" s="52">
        <v>58.520550800000002</v>
      </c>
    </row>
    <row r="37" spans="1:9" s="3" customFormat="1" ht="15.75" x14ac:dyDescent="0.25">
      <c r="A37" s="55" t="s">
        <v>49</v>
      </c>
      <c r="B37" s="51" t="s">
        <v>50</v>
      </c>
      <c r="C37" s="52">
        <v>35.130532299999999</v>
      </c>
      <c r="D37" s="52">
        <v>33.153850900000002</v>
      </c>
      <c r="E37" s="52">
        <v>33.633710599999993</v>
      </c>
      <c r="F37" s="52">
        <v>24.711193200000004</v>
      </c>
      <c r="G37" s="52">
        <v>30.157041</v>
      </c>
      <c r="H37" s="52">
        <v>24.170785299999999</v>
      </c>
    </row>
    <row r="38" spans="1:9" s="3" customFormat="1" ht="15.75" x14ac:dyDescent="0.25">
      <c r="A38" s="55"/>
      <c r="B38" s="51" t="s">
        <v>51</v>
      </c>
      <c r="C38" s="52">
        <f t="shared" ref="C38:H38" si="1">C33+C34+C35+C36+C37</f>
        <v>279.54092500000002</v>
      </c>
      <c r="D38" s="52">
        <f t="shared" si="1"/>
        <v>303.33850560000002</v>
      </c>
      <c r="E38" s="52">
        <f t="shared" si="1"/>
        <v>327.57365699999997</v>
      </c>
      <c r="F38" s="52">
        <f t="shared" si="1"/>
        <v>363.24342760000002</v>
      </c>
      <c r="G38" s="52">
        <f t="shared" si="1"/>
        <v>263.02382709999995</v>
      </c>
      <c r="H38" s="52">
        <f t="shared" si="1"/>
        <v>319.05318019999999</v>
      </c>
    </row>
    <row r="39" spans="1:9" s="3" customFormat="1" ht="15.75" x14ac:dyDescent="0.25">
      <c r="A39" s="55"/>
      <c r="B39" s="51"/>
      <c r="C39" s="57"/>
      <c r="D39" s="57"/>
      <c r="E39" s="57"/>
      <c r="F39" s="57"/>
      <c r="G39" s="57"/>
      <c r="H39" s="57"/>
    </row>
    <row r="40" spans="1:9" s="3" customFormat="1" ht="15.75" x14ac:dyDescent="0.25">
      <c r="A40" s="55">
        <v>7.3</v>
      </c>
      <c r="B40" s="51" t="s">
        <v>52</v>
      </c>
      <c r="C40" s="52">
        <v>89.572183699999997</v>
      </c>
      <c r="D40" s="52">
        <v>84.048832699999991</v>
      </c>
      <c r="E40" s="52">
        <v>37.008566699999996</v>
      </c>
      <c r="F40" s="52">
        <v>26.170304100000003</v>
      </c>
      <c r="G40" s="52">
        <v>7.9709999999999991E-4</v>
      </c>
      <c r="H40" s="52">
        <v>2.0461800000000002E-2</v>
      </c>
    </row>
    <row r="41" spans="1:9" s="3" customFormat="1" ht="15.75" x14ac:dyDescent="0.25">
      <c r="A41" s="55">
        <v>7.4</v>
      </c>
      <c r="B41" s="51" t="s">
        <v>53</v>
      </c>
      <c r="C41" s="52">
        <v>0</v>
      </c>
      <c r="D41" s="52">
        <v>0</v>
      </c>
      <c r="E41" s="52">
        <v>0</v>
      </c>
      <c r="F41" s="52">
        <v>0</v>
      </c>
      <c r="G41" s="52">
        <v>0</v>
      </c>
      <c r="H41" s="52">
        <v>0</v>
      </c>
    </row>
    <row r="42" spans="1:9" s="3" customFormat="1" ht="15.75" x14ac:dyDescent="0.25">
      <c r="A42" s="55">
        <v>7.5</v>
      </c>
      <c r="B42" s="51" t="s">
        <v>54</v>
      </c>
      <c r="C42" s="52">
        <v>52.336626264574988</v>
      </c>
      <c r="D42" s="52">
        <v>56.097619571632492</v>
      </c>
      <c r="E42" s="52">
        <v>89.375339319492994</v>
      </c>
      <c r="F42" s="52">
        <v>52.202328513725348</v>
      </c>
      <c r="G42" s="52">
        <v>51.955914550686089</v>
      </c>
      <c r="H42" s="92">
        <v>360.48733340000001</v>
      </c>
    </row>
    <row r="43" spans="1:9" s="3" customFormat="1" ht="15.75" x14ac:dyDescent="0.25">
      <c r="A43" s="55">
        <v>7.6</v>
      </c>
      <c r="B43" s="51" t="s">
        <v>55</v>
      </c>
      <c r="C43" s="52">
        <v>154.00243873542502</v>
      </c>
      <c r="D43" s="52">
        <v>80.656850128367523</v>
      </c>
      <c r="E43" s="52">
        <v>123.883703180507</v>
      </c>
      <c r="F43" s="52">
        <v>155.21212308627466</v>
      </c>
      <c r="G43" s="52">
        <v>194.37699464931393</v>
      </c>
      <c r="H43" s="93"/>
    </row>
    <row r="44" spans="1:9" s="3" customFormat="1" ht="15.75" x14ac:dyDescent="0.25">
      <c r="A44" s="50"/>
      <c r="B44" s="51" t="s">
        <v>56</v>
      </c>
      <c r="C44" s="56">
        <f t="shared" ref="C44:H44" si="2">C26+C38+C40+C41+C42+C43+C27+C28+C29+C30</f>
        <v>2884.3017874000006</v>
      </c>
      <c r="D44" s="56">
        <f t="shared" si="2"/>
        <v>3118.131967700001</v>
      </c>
      <c r="E44" s="56">
        <f t="shared" si="2"/>
        <v>3072.2835157999998</v>
      </c>
      <c r="F44" s="56">
        <f t="shared" si="2"/>
        <v>3100.5352254999998</v>
      </c>
      <c r="G44" s="56">
        <f t="shared" si="2"/>
        <v>3858.5788686999995</v>
      </c>
      <c r="H44" s="56">
        <f t="shared" si="2"/>
        <v>3764.8929249999997</v>
      </c>
      <c r="I44" s="4"/>
    </row>
    <row r="45" spans="1:9" s="3" customFormat="1" ht="15.75" x14ac:dyDescent="0.25">
      <c r="A45" s="50">
        <v>8</v>
      </c>
      <c r="B45" s="51" t="s">
        <v>57</v>
      </c>
      <c r="C45" s="52">
        <v>0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</row>
    <row r="46" spans="1:9" s="3" customFormat="1" ht="15.75" x14ac:dyDescent="0.25">
      <c r="A46" s="50">
        <v>9</v>
      </c>
      <c r="B46" s="51" t="s">
        <v>58</v>
      </c>
      <c r="C46" s="52">
        <v>0.25791999999999998</v>
      </c>
      <c r="D46" s="52">
        <v>0.76017139999999994</v>
      </c>
      <c r="E46" s="52">
        <v>42.960433399999999</v>
      </c>
      <c r="F46" s="52">
        <v>0.11107110000000001</v>
      </c>
      <c r="G46" s="52">
        <v>0</v>
      </c>
      <c r="H46" s="52">
        <v>1.6532532</v>
      </c>
    </row>
    <row r="47" spans="1:9" s="3" customFormat="1" ht="15.75" x14ac:dyDescent="0.25">
      <c r="A47" s="50">
        <v>10</v>
      </c>
      <c r="B47" s="51" t="s">
        <v>59</v>
      </c>
      <c r="C47" s="52">
        <v>0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</row>
    <row r="48" spans="1:9" s="3" customFormat="1" ht="15.75" x14ac:dyDescent="0.25">
      <c r="A48" s="50">
        <v>11</v>
      </c>
      <c r="B48" s="51" t="s">
        <v>60</v>
      </c>
      <c r="C48" s="52">
        <v>2134.8974811000003</v>
      </c>
      <c r="D48" s="52">
        <v>2159.1595209000002</v>
      </c>
      <c r="E48" s="52">
        <v>2296.2040550000002</v>
      </c>
      <c r="F48" s="52">
        <v>2363.1071066</v>
      </c>
      <c r="G48" s="52">
        <v>2415.7438268999999</v>
      </c>
      <c r="H48" s="52">
        <v>2296.1244864999999</v>
      </c>
    </row>
    <row r="49" spans="1:8" s="3" customFormat="1" ht="15.75" x14ac:dyDescent="0.25">
      <c r="A49" s="50">
        <v>12</v>
      </c>
      <c r="B49" s="51" t="s">
        <v>61</v>
      </c>
      <c r="C49" s="54"/>
      <c r="D49" s="58"/>
      <c r="E49" s="54"/>
      <c r="F49" s="54"/>
      <c r="G49" s="54"/>
      <c r="H49" s="54"/>
    </row>
    <row r="50" spans="1:8" ht="15.75" x14ac:dyDescent="0.25">
      <c r="A50" s="55">
        <v>12.1</v>
      </c>
      <c r="B50" s="51" t="s">
        <v>62</v>
      </c>
      <c r="C50" s="52">
        <v>4.0976241</v>
      </c>
      <c r="D50" s="52">
        <v>2.6624394000000002</v>
      </c>
      <c r="E50" s="52">
        <v>2.4877114000000002</v>
      </c>
      <c r="F50" s="52">
        <v>8.8193915000000001</v>
      </c>
      <c r="G50" s="52">
        <v>11.992976000000001</v>
      </c>
      <c r="H50" s="52">
        <v>46.547881099999991</v>
      </c>
    </row>
    <row r="51" spans="1:8" ht="15.75" x14ac:dyDescent="0.25">
      <c r="A51" s="55">
        <v>12.2</v>
      </c>
      <c r="B51" s="51" t="s">
        <v>63</v>
      </c>
      <c r="C51" s="52">
        <v>22.8357879</v>
      </c>
      <c r="D51" s="52">
        <v>23.601214199999998</v>
      </c>
      <c r="E51" s="52">
        <v>9.2632665000000003</v>
      </c>
      <c r="F51" s="52">
        <v>14.1839479</v>
      </c>
      <c r="G51" s="52">
        <v>12.776173400000001</v>
      </c>
      <c r="H51" s="52">
        <v>5.1722443</v>
      </c>
    </row>
    <row r="52" spans="1:8" ht="15.75" x14ac:dyDescent="0.25">
      <c r="A52" s="55">
        <v>12.3</v>
      </c>
      <c r="B52" s="51" t="s">
        <v>64</v>
      </c>
      <c r="C52" s="52">
        <v>43.174406100000006</v>
      </c>
      <c r="D52" s="52">
        <v>23.132149599999998</v>
      </c>
      <c r="E52" s="52">
        <v>24.619841600000001</v>
      </c>
      <c r="F52" s="52">
        <v>25.282672699999999</v>
      </c>
      <c r="G52" s="52">
        <v>24.237560799999997</v>
      </c>
      <c r="H52" s="52">
        <v>25.779337799999997</v>
      </c>
    </row>
    <row r="53" spans="1:8" ht="15.75" x14ac:dyDescent="0.25">
      <c r="A53" s="55">
        <v>12.4</v>
      </c>
      <c r="B53" s="51" t="s">
        <v>65</v>
      </c>
      <c r="C53" s="52">
        <v>17.627080200000002</v>
      </c>
      <c r="D53" s="52">
        <v>33.380141500000001</v>
      </c>
      <c r="E53" s="52">
        <v>21.858334599999999</v>
      </c>
      <c r="F53" s="52">
        <v>23.637420099999996</v>
      </c>
      <c r="G53" s="52">
        <v>25.551059500000001</v>
      </c>
      <c r="H53" s="52">
        <v>17.489648500000001</v>
      </c>
    </row>
    <row r="54" spans="1:8" ht="15.75" x14ac:dyDescent="0.25">
      <c r="A54" s="55">
        <v>12.5</v>
      </c>
      <c r="B54" s="51" t="s">
        <v>66</v>
      </c>
      <c r="C54" s="52">
        <v>26.471702200000003</v>
      </c>
      <c r="D54" s="52">
        <v>39.451175899999996</v>
      </c>
      <c r="E54" s="52">
        <v>39.921120099999996</v>
      </c>
      <c r="F54" s="52">
        <v>49.174804800000004</v>
      </c>
      <c r="G54" s="52">
        <v>78.163683499999991</v>
      </c>
      <c r="H54" s="52">
        <v>80.688322800000009</v>
      </c>
    </row>
    <row r="55" spans="1:8" s="3" customFormat="1" ht="15.75" x14ac:dyDescent="0.25">
      <c r="A55" s="55">
        <v>12.6</v>
      </c>
      <c r="B55" s="51" t="s">
        <v>67</v>
      </c>
      <c r="C55" s="52">
        <v>36.876969699999997</v>
      </c>
      <c r="D55" s="52">
        <v>38.217822200000001</v>
      </c>
      <c r="E55" s="52">
        <v>117.4691942</v>
      </c>
      <c r="F55" s="52">
        <v>49.298288499999998</v>
      </c>
      <c r="G55" s="52">
        <v>53.650710499999995</v>
      </c>
      <c r="H55" s="52">
        <v>55.158214499999993</v>
      </c>
    </row>
    <row r="56" spans="1:8" s="3" customFormat="1" ht="15.75" x14ac:dyDescent="0.25">
      <c r="A56" s="55">
        <v>12.7</v>
      </c>
      <c r="B56" s="51" t="s">
        <v>68</v>
      </c>
      <c r="C56" s="52">
        <v>153.12489099999999</v>
      </c>
      <c r="D56" s="52">
        <v>127.74359650000001</v>
      </c>
      <c r="E56" s="52">
        <v>15.735029700000002</v>
      </c>
      <c r="F56" s="52">
        <v>38.909714900000004</v>
      </c>
      <c r="G56" s="52">
        <v>44.075051600000002</v>
      </c>
      <c r="H56" s="52">
        <v>35.622048499999998</v>
      </c>
    </row>
    <row r="57" spans="1:8" ht="15.75" x14ac:dyDescent="0.25">
      <c r="A57" s="55">
        <v>12.8</v>
      </c>
      <c r="B57" s="51" t="s">
        <v>69</v>
      </c>
      <c r="C57" s="52">
        <v>0</v>
      </c>
      <c r="D57" s="52">
        <v>0</v>
      </c>
      <c r="E57" s="52">
        <v>0</v>
      </c>
      <c r="F57" s="52">
        <v>0</v>
      </c>
      <c r="G57" s="52">
        <v>9.9999999999999995E-8</v>
      </c>
      <c r="H57" s="52">
        <v>1.9999999999999999E-7</v>
      </c>
    </row>
    <row r="58" spans="1:8" ht="15.75" x14ac:dyDescent="0.25">
      <c r="A58" s="55">
        <v>12.9</v>
      </c>
      <c r="B58" s="51" t="s">
        <v>70</v>
      </c>
      <c r="C58" s="52">
        <v>0.81651529999999994</v>
      </c>
      <c r="D58" s="52">
        <v>0.94274899999999995</v>
      </c>
      <c r="E58" s="52">
        <v>0.2590208</v>
      </c>
      <c r="F58" s="52">
        <v>1.391041</v>
      </c>
      <c r="G58" s="52">
        <v>0.56412370000000001</v>
      </c>
      <c r="H58" s="52">
        <v>0.55184270000000002</v>
      </c>
    </row>
    <row r="59" spans="1:8" ht="15.75" x14ac:dyDescent="0.25">
      <c r="A59" s="59">
        <v>12.1</v>
      </c>
      <c r="B59" s="51" t="s">
        <v>71</v>
      </c>
      <c r="C59" s="52">
        <v>3.4848735</v>
      </c>
      <c r="D59" s="52">
        <v>12.916218399999998</v>
      </c>
      <c r="E59" s="52">
        <v>13.1794308</v>
      </c>
      <c r="F59" s="52">
        <v>2.4440404</v>
      </c>
      <c r="G59" s="52">
        <v>4.7844600000000002</v>
      </c>
      <c r="H59" s="52">
        <v>13.4563364</v>
      </c>
    </row>
    <row r="60" spans="1:8" ht="15.75" x14ac:dyDescent="0.25">
      <c r="A60" s="59">
        <v>12.11</v>
      </c>
      <c r="B60" s="51" t="s">
        <v>72</v>
      </c>
      <c r="C60" s="52">
        <v>47.651131600000006</v>
      </c>
      <c r="D60" s="52">
        <v>2.1344716999999989</v>
      </c>
      <c r="E60" s="52">
        <v>9.4879999999999995</v>
      </c>
      <c r="F60" s="52">
        <v>4.2228283999999974</v>
      </c>
      <c r="G60" s="52">
        <v>0.73971270000000544</v>
      </c>
      <c r="H60" s="52">
        <v>1.154461899999994</v>
      </c>
    </row>
    <row r="61" spans="1:8" ht="15.75" x14ac:dyDescent="0.25">
      <c r="A61" s="59">
        <v>12.12</v>
      </c>
      <c r="B61" s="51" t="s">
        <v>73</v>
      </c>
      <c r="C61" s="52">
        <v>6.3899568999999996</v>
      </c>
      <c r="D61" s="52">
        <v>14.427705</v>
      </c>
      <c r="E61" s="52">
        <v>33.139087599999996</v>
      </c>
      <c r="F61" s="52">
        <v>41.729230900000005</v>
      </c>
      <c r="G61" s="52">
        <v>50.263360899999995</v>
      </c>
      <c r="H61" s="52">
        <v>69.893852100000004</v>
      </c>
    </row>
    <row r="62" spans="1:8" ht="15.75" x14ac:dyDescent="0.25">
      <c r="A62" s="59">
        <v>12.13</v>
      </c>
      <c r="B62" s="51" t="s">
        <v>74</v>
      </c>
      <c r="C62" s="52">
        <v>12.249214199999999</v>
      </c>
      <c r="D62" s="52">
        <v>16.031654</v>
      </c>
      <c r="E62" s="52">
        <v>16.328277400000001</v>
      </c>
      <c r="F62" s="52">
        <v>13.628959099999999</v>
      </c>
      <c r="G62" s="52">
        <v>17.239679899999999</v>
      </c>
      <c r="H62" s="52">
        <v>10.845102800000001</v>
      </c>
    </row>
    <row r="63" spans="1:8" ht="15.75" x14ac:dyDescent="0.25">
      <c r="A63" s="59">
        <v>12.14</v>
      </c>
      <c r="B63" s="51" t="s">
        <v>75</v>
      </c>
      <c r="C63" s="52">
        <v>291.71027089999995</v>
      </c>
      <c r="D63" s="52">
        <v>656.00608690000001</v>
      </c>
      <c r="E63" s="52">
        <v>363.96730019999995</v>
      </c>
      <c r="F63" s="52">
        <v>236.71174859999996</v>
      </c>
      <c r="G63" s="52">
        <v>309.68019300000003</v>
      </c>
      <c r="H63" s="52">
        <v>333.15490620000003</v>
      </c>
    </row>
    <row r="64" spans="1:8" ht="15.75" x14ac:dyDescent="0.25">
      <c r="A64" s="59"/>
      <c r="B64" s="51" t="s">
        <v>76</v>
      </c>
      <c r="C64" s="52"/>
      <c r="D64" s="52"/>
      <c r="E64" s="52"/>
      <c r="F64" s="52"/>
      <c r="G64" s="52"/>
      <c r="H64" s="52"/>
    </row>
    <row r="65" spans="1:8" ht="15.75" x14ac:dyDescent="0.25">
      <c r="A65" s="59" t="s">
        <v>77</v>
      </c>
      <c r="B65" s="60" t="s">
        <v>78</v>
      </c>
      <c r="C65" s="52">
        <v>37.090283100000001</v>
      </c>
      <c r="D65" s="52">
        <v>43.478317799999999</v>
      </c>
      <c r="E65" s="52">
        <v>40.060724900000004</v>
      </c>
      <c r="F65" s="52">
        <v>52.757439299999994</v>
      </c>
      <c r="G65" s="52">
        <v>74.8337401</v>
      </c>
      <c r="H65" s="52">
        <v>79.189079500000005</v>
      </c>
    </row>
    <row r="66" spans="1:8" ht="15.75" x14ac:dyDescent="0.25">
      <c r="A66" s="59" t="s">
        <v>79</v>
      </c>
      <c r="B66" s="60" t="s">
        <v>80</v>
      </c>
      <c r="C66" s="52">
        <v>117.6848</v>
      </c>
      <c r="D66" s="52">
        <v>419.64080999999999</v>
      </c>
      <c r="E66" s="52">
        <v>91.29374</v>
      </c>
      <c r="F66" s="52">
        <v>-6.72072</v>
      </c>
      <c r="G66" s="52">
        <v>61.43168</v>
      </c>
      <c r="H66" s="52">
        <v>53.772129999999997</v>
      </c>
    </row>
    <row r="67" spans="1:8" ht="15.75" x14ac:dyDescent="0.25">
      <c r="A67" s="59" t="s">
        <v>81</v>
      </c>
      <c r="B67" s="60" t="s">
        <v>82</v>
      </c>
      <c r="C67" s="52">
        <v>0</v>
      </c>
      <c r="D67" s="52">
        <v>2.0941057999999999</v>
      </c>
      <c r="E67" s="52">
        <v>2.0898395000000001</v>
      </c>
      <c r="F67" s="52">
        <v>2.5794649000000001</v>
      </c>
      <c r="G67" s="52">
        <v>4.3553059999999997</v>
      </c>
      <c r="H67" s="52">
        <v>2.7016819000000001</v>
      </c>
    </row>
    <row r="68" spans="1:8" ht="15.75" x14ac:dyDescent="0.25">
      <c r="A68" s="59" t="s">
        <v>83</v>
      </c>
      <c r="B68" s="60" t="s">
        <v>84</v>
      </c>
      <c r="C68" s="52">
        <v>54.330240099999997</v>
      </c>
      <c r="D68" s="52">
        <v>55.530871699999999</v>
      </c>
      <c r="E68" s="52">
        <v>43.386350499999999</v>
      </c>
      <c r="F68" s="52">
        <v>31.387474600000001</v>
      </c>
      <c r="G68" s="52">
        <v>29.875416299999998</v>
      </c>
      <c r="H68" s="52">
        <v>26.0386962</v>
      </c>
    </row>
    <row r="69" spans="1:8" ht="15.75" x14ac:dyDescent="0.25">
      <c r="A69" s="59" t="s">
        <v>85</v>
      </c>
      <c r="B69" s="60" t="s">
        <v>86</v>
      </c>
      <c r="C69" s="52">
        <v>56.055042900000004</v>
      </c>
      <c r="D69" s="52">
        <v>91.352415700000009</v>
      </c>
      <c r="E69" s="52">
        <v>99.907308400000019</v>
      </c>
      <c r="F69" s="52">
        <v>88.545024399999988</v>
      </c>
      <c r="G69" s="52">
        <v>77.865716500000005</v>
      </c>
      <c r="H69" s="52">
        <v>113.7252538</v>
      </c>
    </row>
    <row r="70" spans="1:8" ht="15.75" x14ac:dyDescent="0.25">
      <c r="A70" s="59" t="s">
        <v>87</v>
      </c>
      <c r="B70" s="60" t="s">
        <v>88</v>
      </c>
      <c r="C70" s="52">
        <v>0</v>
      </c>
      <c r="D70" s="52">
        <v>5.0290992999999995</v>
      </c>
      <c r="E70" s="52">
        <v>32.599404299999996</v>
      </c>
      <c r="F70" s="52">
        <v>22.419268500000001</v>
      </c>
      <c r="G70" s="52">
        <v>11.160188100000001</v>
      </c>
      <c r="H70" s="52">
        <v>8.3243252000000005</v>
      </c>
    </row>
    <row r="71" spans="1:8" ht="15.75" x14ac:dyDescent="0.25">
      <c r="A71" s="59" t="s">
        <v>89</v>
      </c>
      <c r="B71" s="60" t="s">
        <v>90</v>
      </c>
      <c r="C71" s="52">
        <v>0</v>
      </c>
      <c r="D71" s="52">
        <v>0</v>
      </c>
      <c r="E71" s="52">
        <v>0</v>
      </c>
      <c r="F71" s="52">
        <v>0</v>
      </c>
      <c r="G71" s="52">
        <v>0</v>
      </c>
      <c r="H71" s="52">
        <v>0</v>
      </c>
    </row>
    <row r="72" spans="1:8" ht="15.75" x14ac:dyDescent="0.25">
      <c r="A72" s="59" t="s">
        <v>91</v>
      </c>
      <c r="B72" s="60" t="s">
        <v>92</v>
      </c>
      <c r="C72" s="52"/>
      <c r="D72" s="52"/>
      <c r="E72" s="52"/>
      <c r="F72" s="52">
        <v>0</v>
      </c>
      <c r="G72" s="52">
        <v>0</v>
      </c>
      <c r="H72" s="52"/>
    </row>
    <row r="73" spans="1:8" ht="15.75" x14ac:dyDescent="0.25">
      <c r="A73" s="59" t="s">
        <v>93</v>
      </c>
      <c r="B73" s="60" t="s">
        <v>94</v>
      </c>
      <c r="C73" s="52">
        <v>1.977859</v>
      </c>
      <c r="D73" s="52">
        <v>1.6451100000000001</v>
      </c>
      <c r="E73" s="52">
        <v>1.1600200000000001</v>
      </c>
      <c r="F73" s="52">
        <v>1.1274142999999999</v>
      </c>
      <c r="G73" s="52">
        <v>1.2760199999999999</v>
      </c>
      <c r="H73" s="52">
        <v>3.83223</v>
      </c>
    </row>
    <row r="74" spans="1:8" ht="15.75" x14ac:dyDescent="0.25">
      <c r="A74" s="59" t="s">
        <v>95</v>
      </c>
      <c r="B74" s="60" t="s">
        <v>96</v>
      </c>
      <c r="C74" s="52">
        <v>24.572045799999955</v>
      </c>
      <c r="D74" s="52">
        <v>37.235356599999932</v>
      </c>
      <c r="E74" s="52">
        <v>53.46991259999993</v>
      </c>
      <c r="F74" s="52">
        <v>44.616382600000009</v>
      </c>
      <c r="G74" s="52">
        <v>48.882125999999971</v>
      </c>
      <c r="H74" s="52">
        <v>45.57150960000007</v>
      </c>
    </row>
    <row r="75" spans="1:8" ht="15.75" x14ac:dyDescent="0.25">
      <c r="A75" s="59"/>
      <c r="B75" s="51"/>
      <c r="C75" s="52"/>
      <c r="D75" s="52"/>
      <c r="E75" s="52"/>
      <c r="F75" s="52"/>
      <c r="G75" s="52"/>
      <c r="H75" s="52"/>
    </row>
    <row r="76" spans="1:8" ht="15.75" x14ac:dyDescent="0.25">
      <c r="A76" s="50"/>
      <c r="B76" s="51" t="s">
        <v>97</v>
      </c>
      <c r="C76" s="56">
        <f t="shared" ref="C76:H76" si="3">SUM(C50:C63)</f>
        <v>666.51042359999997</v>
      </c>
      <c r="D76" s="56">
        <f t="shared" si="3"/>
        <v>990.64742430000001</v>
      </c>
      <c r="E76" s="56">
        <f t="shared" si="3"/>
        <v>667.71561489999999</v>
      </c>
      <c r="F76" s="56">
        <f t="shared" si="3"/>
        <v>509.43408879999993</v>
      </c>
      <c r="G76" s="56">
        <f t="shared" si="3"/>
        <v>633.71874560000003</v>
      </c>
      <c r="H76" s="56">
        <f t="shared" si="3"/>
        <v>695.51419980000003</v>
      </c>
    </row>
    <row r="77" spans="1:8" ht="15.75" x14ac:dyDescent="0.25">
      <c r="A77" s="50">
        <v>13</v>
      </c>
      <c r="B77" s="51" t="s">
        <v>98</v>
      </c>
      <c r="C77" s="56">
        <f>+C9+C10+C76+C44+C45+C46+C48+C47+C11+C12+C24+C13</f>
        <v>8029.9031991000011</v>
      </c>
      <c r="D77" s="56">
        <f>+D9+D10+D76+D44+D45+D46+D48+D47+D11+D12+D24+D13</f>
        <v>9729.2738308000025</v>
      </c>
      <c r="E77" s="56">
        <f>E9+E10+E76+E44+E45+E46+E48+E47+E11+E12+E24+E13</f>
        <v>9355.8839641999984</v>
      </c>
      <c r="F77" s="56">
        <f>F9+F10+F76+F44+F45+F46+F48+F47+F11+F12+F24+F13</f>
        <v>8573.674597199999</v>
      </c>
      <c r="G77" s="56">
        <f>+G9+G10+G76+G44+G45+G46+G48+G47+G11+G12+G24+G13</f>
        <v>11616.8067398</v>
      </c>
      <c r="H77" s="56">
        <f>+H9+H10+H76+H44+H45+H46+H48+H47+H11+H12+H24+H13</f>
        <v>10283.5052965</v>
      </c>
    </row>
    <row r="78" spans="1:8" ht="15.75" x14ac:dyDescent="0.25">
      <c r="A78" s="50">
        <v>14</v>
      </c>
      <c r="B78" s="51" t="s">
        <v>99</v>
      </c>
      <c r="C78" s="52">
        <v>-22.519355400000002</v>
      </c>
      <c r="D78" s="52">
        <v>-23.791943600000003</v>
      </c>
      <c r="E78" s="52">
        <v>-24.366687199999998</v>
      </c>
      <c r="F78" s="52">
        <v>-30.524142700000006</v>
      </c>
      <c r="G78" s="52">
        <v>-19.5810472</v>
      </c>
      <c r="H78" s="52">
        <v>-17.096579699999999</v>
      </c>
    </row>
    <row r="79" spans="1:8" ht="15.75" x14ac:dyDescent="0.25">
      <c r="A79" s="50">
        <v>15</v>
      </c>
      <c r="B79" s="51" t="s">
        <v>100</v>
      </c>
      <c r="C79" s="56">
        <f t="shared" ref="C79:H79" si="4">+C77+C78</f>
        <v>8007.3838437000013</v>
      </c>
      <c r="D79" s="56">
        <f t="shared" si="4"/>
        <v>9705.4818872000033</v>
      </c>
      <c r="E79" s="56">
        <f t="shared" si="4"/>
        <v>9331.517276999999</v>
      </c>
      <c r="F79" s="56">
        <f t="shared" si="4"/>
        <v>8543.1504544999989</v>
      </c>
      <c r="G79" s="56">
        <f t="shared" si="4"/>
        <v>11597.225692600001</v>
      </c>
      <c r="H79" s="56">
        <f t="shared" si="4"/>
        <v>10266.408716799999</v>
      </c>
    </row>
    <row r="80" spans="1:8" ht="15.75" x14ac:dyDescent="0.25">
      <c r="A80" s="50">
        <v>16</v>
      </c>
      <c r="B80" s="61" t="s">
        <v>101</v>
      </c>
      <c r="C80" s="54">
        <v>103.33999999999999</v>
      </c>
      <c r="D80" s="54">
        <v>219.75999999999993</v>
      </c>
      <c r="E80" s="54">
        <v>591.36001927500035</v>
      </c>
      <c r="F80" s="54">
        <v>309.91914551666667</v>
      </c>
      <c r="G80" s="54">
        <v>1707.3683572270695</v>
      </c>
      <c r="H80" s="54"/>
    </row>
    <row r="81" spans="1:16" ht="16.5" thickBot="1" x14ac:dyDescent="0.3">
      <c r="A81" s="62"/>
      <c r="B81" s="63" t="s">
        <v>102</v>
      </c>
      <c r="C81" s="64">
        <f t="shared" ref="C81:H81" si="5">+C79+C80</f>
        <v>8110.7238437000015</v>
      </c>
      <c r="D81" s="64">
        <f t="shared" si="5"/>
        <v>9925.2418872000035</v>
      </c>
      <c r="E81" s="64">
        <f t="shared" si="5"/>
        <v>9922.877296274999</v>
      </c>
      <c r="F81" s="64">
        <f t="shared" si="5"/>
        <v>8853.0696000166663</v>
      </c>
      <c r="G81" s="64">
        <f t="shared" si="5"/>
        <v>13304.59404982707</v>
      </c>
      <c r="H81" s="64">
        <f t="shared" si="5"/>
        <v>10266.408716799999</v>
      </c>
    </row>
    <row r="82" spans="1:16" ht="15.75" x14ac:dyDescent="0.25">
      <c r="A82" s="65"/>
      <c r="B82" s="66"/>
      <c r="C82" s="67"/>
      <c r="D82" s="67"/>
      <c r="E82" s="67"/>
      <c r="F82" s="67"/>
      <c r="G82" s="67"/>
      <c r="H82" s="67"/>
    </row>
    <row r="83" spans="1:16" ht="15.75" thickBot="1" x14ac:dyDescent="0.3">
      <c r="A83" s="45"/>
      <c r="B83" s="46"/>
      <c r="C83" s="46"/>
      <c r="F83" s="3" t="s">
        <v>4</v>
      </c>
    </row>
    <row r="84" spans="1:16" x14ac:dyDescent="0.25">
      <c r="A84" s="47" t="s">
        <v>5</v>
      </c>
      <c r="B84" s="48" t="s">
        <v>6</v>
      </c>
      <c r="C84" s="49" t="s">
        <v>7</v>
      </c>
      <c r="D84" s="49" t="s">
        <v>8</v>
      </c>
      <c r="E84" s="49" t="s">
        <v>9</v>
      </c>
      <c r="F84" s="49" t="s">
        <v>10</v>
      </c>
      <c r="G84" s="49" t="s">
        <v>11</v>
      </c>
      <c r="H84" s="49" t="s">
        <v>12</v>
      </c>
    </row>
    <row r="85" spans="1:16" x14ac:dyDescent="0.25">
      <c r="A85" s="32">
        <v>1</v>
      </c>
      <c r="B85" s="68" t="s">
        <v>59</v>
      </c>
      <c r="C85" s="31"/>
      <c r="D85" s="32"/>
      <c r="E85" s="32"/>
      <c r="F85" s="32"/>
      <c r="G85" s="32"/>
      <c r="H85" s="32"/>
    </row>
    <row r="86" spans="1:16" x14ac:dyDescent="0.25">
      <c r="A86" s="32"/>
      <c r="B86" s="69" t="s">
        <v>103</v>
      </c>
      <c r="C86" s="70">
        <v>0</v>
      </c>
      <c r="D86" s="71">
        <v>0</v>
      </c>
      <c r="E86" s="71">
        <v>0</v>
      </c>
      <c r="F86" s="71">
        <v>0</v>
      </c>
      <c r="G86" s="71">
        <v>0</v>
      </c>
      <c r="H86" s="71">
        <v>0</v>
      </c>
    </row>
    <row r="87" spans="1:16" x14ac:dyDescent="0.25">
      <c r="A87" s="32"/>
      <c r="B87" s="32" t="s">
        <v>104</v>
      </c>
      <c r="C87" s="70">
        <v>0</v>
      </c>
      <c r="D87" s="70">
        <v>0</v>
      </c>
      <c r="E87" s="70">
        <v>0</v>
      </c>
      <c r="F87" s="70">
        <v>0</v>
      </c>
      <c r="G87" s="70">
        <v>0</v>
      </c>
      <c r="H87" s="70">
        <v>0</v>
      </c>
    </row>
    <row r="88" spans="1:16" x14ac:dyDescent="0.25">
      <c r="A88" s="32"/>
      <c r="B88" s="32" t="s">
        <v>105</v>
      </c>
      <c r="C88" s="70">
        <v>0</v>
      </c>
      <c r="D88" s="70">
        <v>0</v>
      </c>
      <c r="E88" s="70">
        <v>0</v>
      </c>
      <c r="F88" s="70">
        <v>0</v>
      </c>
      <c r="G88" s="70">
        <v>0</v>
      </c>
      <c r="H88" s="70">
        <v>0</v>
      </c>
    </row>
    <row r="89" spans="1:16" x14ac:dyDescent="0.25">
      <c r="A89" s="32"/>
      <c r="B89" s="72" t="s">
        <v>106</v>
      </c>
      <c r="C89" s="37">
        <f t="shared" ref="C89:H89" si="6">+SUM(C86:C88)</f>
        <v>0</v>
      </c>
      <c r="D89" s="37">
        <f t="shared" si="6"/>
        <v>0</v>
      </c>
      <c r="E89" s="37">
        <f t="shared" si="6"/>
        <v>0</v>
      </c>
      <c r="F89" s="37">
        <f t="shared" si="6"/>
        <v>0</v>
      </c>
      <c r="G89" s="37">
        <f t="shared" si="6"/>
        <v>0</v>
      </c>
      <c r="H89" s="37">
        <f t="shared" si="6"/>
        <v>0</v>
      </c>
    </row>
    <row r="90" spans="1:16" x14ac:dyDescent="0.25">
      <c r="A90" s="32"/>
      <c r="B90" s="32"/>
      <c r="C90" s="38">
        <f t="shared" ref="C90:H90" si="7">+C89-C47</f>
        <v>0</v>
      </c>
      <c r="D90" s="38">
        <f t="shared" si="7"/>
        <v>0</v>
      </c>
      <c r="E90" s="38">
        <f t="shared" si="7"/>
        <v>0</v>
      </c>
      <c r="F90" s="38">
        <f t="shared" si="7"/>
        <v>0</v>
      </c>
      <c r="G90" s="38">
        <f t="shared" si="7"/>
        <v>0</v>
      </c>
      <c r="H90" s="38">
        <f t="shared" si="7"/>
        <v>0</v>
      </c>
    </row>
    <row r="91" spans="1:16" x14ac:dyDescent="0.25">
      <c r="A91" s="32">
        <v>2</v>
      </c>
      <c r="B91" s="72" t="s">
        <v>107</v>
      </c>
      <c r="C91" s="31"/>
      <c r="D91" s="32"/>
      <c r="E91" s="32"/>
      <c r="F91" s="32"/>
      <c r="G91" s="32"/>
      <c r="H91" s="32"/>
    </row>
    <row r="92" spans="1:16" x14ac:dyDescent="0.25">
      <c r="A92" s="32"/>
      <c r="B92" s="32" t="s">
        <v>108</v>
      </c>
      <c r="C92" s="70">
        <v>85.300679399999993</v>
      </c>
      <c r="D92" s="70">
        <v>94.752608199999997</v>
      </c>
      <c r="E92" s="70">
        <v>275.00333999999998</v>
      </c>
      <c r="F92" s="70">
        <v>107.18398119999999</v>
      </c>
      <c r="G92" s="70">
        <v>75.328810000000004</v>
      </c>
      <c r="H92" s="70">
        <v>81.168919000000002</v>
      </c>
    </row>
    <row r="93" spans="1:16" x14ac:dyDescent="0.25">
      <c r="A93" s="32"/>
      <c r="B93" s="32" t="s">
        <v>109</v>
      </c>
      <c r="C93" s="70">
        <v>0.61833510000000003</v>
      </c>
      <c r="D93" s="70">
        <v>0.41363080000000002</v>
      </c>
      <c r="E93" s="70">
        <v>0.2049453</v>
      </c>
      <c r="F93" s="70">
        <v>0.20397150000000003</v>
      </c>
      <c r="G93" s="70">
        <v>0.44769120000000001</v>
      </c>
      <c r="H93" s="70">
        <v>0.19169720000000001</v>
      </c>
    </row>
    <row r="94" spans="1:16" x14ac:dyDescent="0.25">
      <c r="A94" s="32"/>
      <c r="B94" s="32" t="s">
        <v>110</v>
      </c>
      <c r="C94" s="70">
        <v>-4.1078251911130792E-15</v>
      </c>
      <c r="D94" s="70">
        <v>5.8120000000009442E-2</v>
      </c>
      <c r="E94" s="70">
        <v>0.43139000000004157</v>
      </c>
      <c r="F94" s="70">
        <v>8.4530000000009486E-2</v>
      </c>
      <c r="G94" s="70">
        <v>-5.8286708792820718E-15</v>
      </c>
      <c r="H94" s="70">
        <v>-6.9944050551384862E-15</v>
      </c>
    </row>
    <row r="95" spans="1:16" x14ac:dyDescent="0.25">
      <c r="A95" s="32"/>
      <c r="B95" s="72" t="s">
        <v>106</v>
      </c>
      <c r="C95" s="37">
        <f t="shared" ref="C95:H95" si="8">SUM(C92:C94)</f>
        <v>85.919014499999989</v>
      </c>
      <c r="D95" s="37">
        <f t="shared" si="8"/>
        <v>95.224359000000007</v>
      </c>
      <c r="E95" s="37">
        <f t="shared" si="8"/>
        <v>275.63967530000002</v>
      </c>
      <c r="F95" s="37">
        <f t="shared" si="8"/>
        <v>107.4724827</v>
      </c>
      <c r="G95" s="37">
        <f t="shared" si="8"/>
        <v>75.776501199999998</v>
      </c>
      <c r="H95" s="37">
        <f t="shared" si="8"/>
        <v>81.360616199999996</v>
      </c>
    </row>
    <row r="96" spans="1:16" s="3" customFormat="1" x14ac:dyDescent="0.25">
      <c r="A96" s="32"/>
      <c r="B96" s="32"/>
      <c r="C96" s="70">
        <f t="shared" ref="C96:H96" si="9">+C95-C16</f>
        <v>0</v>
      </c>
      <c r="D96" s="70">
        <f t="shared" si="9"/>
        <v>0</v>
      </c>
      <c r="E96" s="70">
        <f t="shared" si="9"/>
        <v>0</v>
      </c>
      <c r="F96" s="70">
        <f t="shared" si="9"/>
        <v>0</v>
      </c>
      <c r="G96" s="70">
        <f t="shared" si="9"/>
        <v>0</v>
      </c>
      <c r="H96" s="70">
        <f t="shared" si="9"/>
        <v>0</v>
      </c>
      <c r="I96" s="2"/>
      <c r="J96" s="2"/>
      <c r="K96" s="2"/>
      <c r="L96" s="2"/>
      <c r="M96" s="2"/>
      <c r="N96" s="2"/>
      <c r="O96" s="2"/>
      <c r="P96" s="2"/>
    </row>
    <row r="97" spans="1:16" s="3" customFormat="1" x14ac:dyDescent="0.25">
      <c r="A97" s="32">
        <v>3</v>
      </c>
      <c r="B97" s="72" t="s">
        <v>99</v>
      </c>
      <c r="C97" s="31"/>
      <c r="D97" s="32"/>
      <c r="E97" s="32"/>
      <c r="F97" s="32"/>
      <c r="G97" s="32"/>
      <c r="H97" s="32"/>
      <c r="I97" s="2"/>
      <c r="J97" s="2"/>
      <c r="K97" s="2"/>
      <c r="L97" s="2"/>
      <c r="M97" s="2"/>
      <c r="N97" s="2"/>
      <c r="O97" s="2"/>
      <c r="P97" s="2"/>
    </row>
    <row r="98" spans="1:16" s="3" customFormat="1" x14ac:dyDescent="0.25">
      <c r="A98" s="32"/>
      <c r="B98" s="32" t="s">
        <v>111</v>
      </c>
      <c r="C98" s="73">
        <v>-14.1973451</v>
      </c>
      <c r="D98" s="73">
        <v>-16.318908</v>
      </c>
      <c r="E98" s="73">
        <v>-16.722680999999998</v>
      </c>
      <c r="F98" s="73">
        <v>-22.670224200000003</v>
      </c>
      <c r="G98" s="73">
        <v>-11.971725900000001</v>
      </c>
      <c r="H98" s="73">
        <v>-11.7053201</v>
      </c>
      <c r="I98" s="2"/>
      <c r="J98" s="2"/>
      <c r="K98" s="2"/>
      <c r="L98" s="2"/>
      <c r="M98" s="2"/>
      <c r="N98" s="2"/>
      <c r="O98" s="2"/>
      <c r="P98" s="2"/>
    </row>
    <row r="99" spans="1:16" s="3" customFormat="1" x14ac:dyDescent="0.25">
      <c r="A99" s="32"/>
      <c r="B99" s="32" t="s">
        <v>112</v>
      </c>
      <c r="C99" s="73">
        <v>0</v>
      </c>
      <c r="D99" s="73">
        <v>0</v>
      </c>
      <c r="E99" s="73">
        <v>0</v>
      </c>
      <c r="F99" s="73">
        <v>0</v>
      </c>
      <c r="G99" s="73">
        <v>0</v>
      </c>
      <c r="H99" s="73">
        <v>0</v>
      </c>
      <c r="I99" s="2"/>
      <c r="J99" s="2"/>
      <c r="K99" s="2"/>
      <c r="L99" s="2"/>
      <c r="M99" s="2"/>
      <c r="N99" s="2"/>
      <c r="O99" s="2"/>
      <c r="P99" s="2"/>
    </row>
    <row r="100" spans="1:16" s="3" customFormat="1" x14ac:dyDescent="0.25">
      <c r="A100" s="32"/>
      <c r="B100" s="32" t="s">
        <v>113</v>
      </c>
      <c r="C100" s="73">
        <v>0</v>
      </c>
      <c r="D100" s="73">
        <v>0</v>
      </c>
      <c r="E100" s="73">
        <v>0</v>
      </c>
      <c r="F100" s="73">
        <v>0</v>
      </c>
      <c r="G100" s="73">
        <v>0</v>
      </c>
      <c r="H100" s="73">
        <v>0</v>
      </c>
      <c r="I100" s="2"/>
      <c r="J100" s="2"/>
      <c r="K100" s="2"/>
      <c r="L100" s="2"/>
      <c r="M100" s="2"/>
      <c r="N100" s="2"/>
      <c r="O100" s="2"/>
      <c r="P100" s="2"/>
    </row>
    <row r="101" spans="1:16" s="3" customFormat="1" x14ac:dyDescent="0.25">
      <c r="A101" s="32"/>
      <c r="B101" s="32" t="s">
        <v>114</v>
      </c>
      <c r="C101" s="73">
        <v>-0.30824830000000003</v>
      </c>
      <c r="D101" s="73">
        <v>-3.9375500000000001E-2</v>
      </c>
      <c r="E101" s="73">
        <v>-3.4259999999999999E-2</v>
      </c>
      <c r="F101" s="73">
        <v>0</v>
      </c>
      <c r="G101" s="73">
        <v>0</v>
      </c>
      <c r="H101" s="73">
        <v>-0.14910000000000001</v>
      </c>
      <c r="I101" s="2"/>
      <c r="J101" s="2"/>
      <c r="K101" s="2"/>
      <c r="L101" s="2"/>
      <c r="M101" s="2"/>
      <c r="N101" s="2"/>
      <c r="O101" s="2"/>
      <c r="P101" s="2"/>
    </row>
    <row r="102" spans="1:16" s="3" customFormat="1" x14ac:dyDescent="0.25">
      <c r="A102" s="32"/>
      <c r="B102" s="74" t="s">
        <v>115</v>
      </c>
      <c r="C102" s="73">
        <v>-8.0137619999999998</v>
      </c>
      <c r="D102" s="73">
        <v>-7.4336601</v>
      </c>
      <c r="E102" s="73">
        <v>-7.6097462</v>
      </c>
      <c r="F102" s="73">
        <v>-7.8539184999999998</v>
      </c>
      <c r="G102" s="73">
        <v>-7.6093213000000004</v>
      </c>
      <c r="H102" s="73">
        <v>-5.2421595999999999</v>
      </c>
      <c r="I102" s="2"/>
      <c r="J102" s="2"/>
      <c r="K102" s="2"/>
      <c r="L102" s="2"/>
      <c r="M102" s="2"/>
      <c r="N102" s="2"/>
      <c r="O102" s="2"/>
      <c r="P102" s="2"/>
    </row>
    <row r="103" spans="1:16" s="3" customFormat="1" x14ac:dyDescent="0.25">
      <c r="A103" s="32"/>
      <c r="B103" s="74" t="s">
        <v>110</v>
      </c>
      <c r="C103" s="73">
        <v>0</v>
      </c>
      <c r="D103" s="73">
        <v>0</v>
      </c>
      <c r="E103" s="73">
        <v>0</v>
      </c>
      <c r="F103" s="73">
        <v>0</v>
      </c>
      <c r="G103" s="73">
        <v>0</v>
      </c>
      <c r="H103" s="73">
        <v>0</v>
      </c>
      <c r="I103" s="2"/>
      <c r="J103" s="2"/>
      <c r="K103" s="2"/>
      <c r="L103" s="2"/>
      <c r="M103" s="2"/>
      <c r="N103" s="2"/>
      <c r="O103" s="2"/>
      <c r="P103" s="2"/>
    </row>
    <row r="104" spans="1:16" s="3" customFormat="1" x14ac:dyDescent="0.25">
      <c r="A104" s="32"/>
      <c r="B104" s="72" t="s">
        <v>106</v>
      </c>
      <c r="C104" s="41">
        <f t="shared" ref="C104:H104" si="10">+SUM(C98:C103)</f>
        <v>-22.519355400000002</v>
      </c>
      <c r="D104" s="41">
        <f t="shared" si="10"/>
        <v>-23.7919436</v>
      </c>
      <c r="E104" s="41">
        <f t="shared" si="10"/>
        <v>-24.366687199999998</v>
      </c>
      <c r="F104" s="41">
        <f t="shared" si="10"/>
        <v>-30.524142700000002</v>
      </c>
      <c r="G104" s="41">
        <f t="shared" si="10"/>
        <v>-19.5810472</v>
      </c>
      <c r="H104" s="41">
        <f t="shared" si="10"/>
        <v>-17.096579699999999</v>
      </c>
      <c r="I104" s="2"/>
      <c r="J104" s="2"/>
      <c r="K104" s="2"/>
      <c r="L104" s="2"/>
      <c r="M104" s="2"/>
      <c r="N104" s="2"/>
      <c r="O104" s="2"/>
      <c r="P104" s="2"/>
    </row>
    <row r="105" spans="1:16" s="3" customFormat="1" x14ac:dyDescent="0.25">
      <c r="A105" s="32"/>
      <c r="B105" s="32"/>
      <c r="C105" s="73">
        <f t="shared" ref="C105:H105" si="11">+C104-C78</f>
        <v>0</v>
      </c>
      <c r="D105" s="73">
        <f t="shared" si="11"/>
        <v>0</v>
      </c>
      <c r="E105" s="73">
        <f t="shared" si="11"/>
        <v>0</v>
      </c>
      <c r="F105" s="73">
        <f t="shared" si="11"/>
        <v>0</v>
      </c>
      <c r="G105" s="73">
        <f t="shared" si="11"/>
        <v>0</v>
      </c>
      <c r="H105" s="73">
        <f t="shared" si="11"/>
        <v>0</v>
      </c>
      <c r="I105" s="2"/>
      <c r="J105" s="2"/>
      <c r="K105" s="2"/>
      <c r="L105" s="2"/>
      <c r="M105" s="2"/>
      <c r="N105" s="2"/>
      <c r="O105" s="2"/>
      <c r="P105" s="2"/>
    </row>
  </sheetData>
  <mergeCells count="5">
    <mergeCell ref="F1:G1"/>
    <mergeCell ref="A2:G2"/>
    <mergeCell ref="C4:G4"/>
    <mergeCell ref="C5:G5"/>
    <mergeCell ref="H42:H43"/>
  </mergeCells>
  <pageMargins left="0.5" right="0.5" top="0.5" bottom="0.5" header="0.5" footer="0.5"/>
  <pageSetup scale="59" fitToHeight="2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5"/>
  <sheetViews>
    <sheetView topLeftCell="C59" workbookViewId="0">
      <selection activeCell="H78" sqref="H78:H81"/>
    </sheetView>
  </sheetViews>
  <sheetFormatPr defaultColWidth="9.140625" defaultRowHeight="15" x14ac:dyDescent="0.25"/>
  <cols>
    <col min="1" max="1" width="7.140625" style="3" customWidth="1"/>
    <col min="2" max="2" width="48" style="3" customWidth="1"/>
    <col min="3" max="3" width="14" style="2" customWidth="1"/>
    <col min="4" max="5" width="14.28515625" style="3" customWidth="1"/>
    <col min="6" max="6" width="13.7109375" style="3" customWidth="1"/>
    <col min="7" max="7" width="12.85546875" style="3" customWidth="1"/>
    <col min="8" max="8" width="12.28515625" style="3" customWidth="1"/>
    <col min="9" max="9" width="13.7109375" style="2" bestFit="1" customWidth="1"/>
    <col min="10" max="16384" width="9.140625" style="2"/>
  </cols>
  <sheetData>
    <row r="1" spans="1:9" x14ac:dyDescent="0.25">
      <c r="A1" s="42"/>
      <c r="B1" s="42"/>
      <c r="C1" s="42"/>
      <c r="D1" s="42"/>
      <c r="E1" s="42"/>
      <c r="F1" s="86" t="s">
        <v>116</v>
      </c>
      <c r="G1" s="86"/>
    </row>
    <row r="2" spans="1:9" x14ac:dyDescent="0.25">
      <c r="A2" s="86" t="s">
        <v>0</v>
      </c>
      <c r="B2" s="86"/>
      <c r="C2" s="86"/>
      <c r="D2" s="86"/>
      <c r="E2" s="86"/>
      <c r="F2" s="86"/>
      <c r="G2" s="86"/>
    </row>
    <row r="3" spans="1:9" x14ac:dyDescent="0.25">
      <c r="A3" s="42"/>
      <c r="B3" s="42"/>
      <c r="C3" s="42"/>
      <c r="D3" s="42"/>
      <c r="E3" s="42"/>
      <c r="F3" s="42"/>
      <c r="G3" s="42"/>
    </row>
    <row r="4" spans="1:9" x14ac:dyDescent="0.25">
      <c r="A4" s="42"/>
      <c r="B4" s="43" t="s">
        <v>1</v>
      </c>
      <c r="C4" s="88" t="s">
        <v>2</v>
      </c>
      <c r="D4" s="88"/>
      <c r="E4" s="88"/>
      <c r="F4" s="88"/>
      <c r="G4" s="88"/>
    </row>
    <row r="5" spans="1:9" x14ac:dyDescent="0.25">
      <c r="A5" s="42"/>
      <c r="B5" s="43" t="s">
        <v>3</v>
      </c>
      <c r="C5" s="88" t="s">
        <v>126</v>
      </c>
      <c r="D5" s="88"/>
      <c r="E5" s="88"/>
      <c r="F5" s="88"/>
      <c r="G5" s="88"/>
    </row>
    <row r="7" spans="1:9" ht="15.75" thickBot="1" x14ac:dyDescent="0.3">
      <c r="A7" s="45"/>
      <c r="B7" s="46"/>
      <c r="C7" s="46"/>
      <c r="F7" s="3" t="s">
        <v>4</v>
      </c>
    </row>
    <row r="8" spans="1:9" x14ac:dyDescent="0.25">
      <c r="A8" s="47" t="s">
        <v>5</v>
      </c>
      <c r="B8" s="48" t="s">
        <v>6</v>
      </c>
      <c r="C8" s="49" t="s">
        <v>7</v>
      </c>
      <c r="D8" s="49" t="s">
        <v>8</v>
      </c>
      <c r="E8" s="49" t="s">
        <v>9</v>
      </c>
      <c r="F8" s="49" t="s">
        <v>10</v>
      </c>
      <c r="G8" s="49" t="s">
        <v>11</v>
      </c>
      <c r="H8" s="49" t="s">
        <v>12</v>
      </c>
    </row>
    <row r="9" spans="1:9" s="3" customFormat="1" ht="15.75" x14ac:dyDescent="0.25">
      <c r="A9" s="50">
        <v>1</v>
      </c>
      <c r="B9" s="51" t="s">
        <v>13</v>
      </c>
      <c r="C9" s="52">
        <v>405.1687483</v>
      </c>
      <c r="D9" s="52">
        <v>303.50005529999999</v>
      </c>
      <c r="E9" s="52">
        <v>1011.7986115999998</v>
      </c>
      <c r="F9" s="52">
        <v>457.28642130000003</v>
      </c>
      <c r="G9" s="52">
        <v>373.6596533</v>
      </c>
      <c r="H9" s="52">
        <v>587.21713590000002</v>
      </c>
    </row>
    <row r="10" spans="1:9" s="3" customFormat="1" ht="15.75" x14ac:dyDescent="0.25">
      <c r="A10" s="50">
        <v>2</v>
      </c>
      <c r="B10" s="51" t="s">
        <v>14</v>
      </c>
      <c r="C10" s="52">
        <v>756.76039300000014</v>
      </c>
      <c r="D10" s="52">
        <v>1400.6783679999999</v>
      </c>
      <c r="E10" s="52">
        <v>1095.5343938000001</v>
      </c>
      <c r="F10" s="52">
        <v>926.75880010000003</v>
      </c>
      <c r="G10" s="52">
        <v>932.04619909999997</v>
      </c>
      <c r="H10" s="52">
        <v>1863.3121557999998</v>
      </c>
      <c r="I10" s="4"/>
    </row>
    <row r="11" spans="1:9" s="3" customFormat="1" ht="15.75" x14ac:dyDescent="0.25">
      <c r="A11" s="50">
        <v>3</v>
      </c>
      <c r="B11" s="51" t="s">
        <v>15</v>
      </c>
      <c r="C11" s="52">
        <v>95.828479999999999</v>
      </c>
      <c r="D11" s="52">
        <v>104.07101449999999</v>
      </c>
      <c r="E11" s="52">
        <v>106.58976379999999</v>
      </c>
      <c r="F11" s="52">
        <v>110.79134289999999</v>
      </c>
      <c r="G11" s="52">
        <v>114.29267</v>
      </c>
      <c r="H11" s="52">
        <v>102.82634</v>
      </c>
    </row>
    <row r="12" spans="1:9" s="3" customFormat="1" ht="15.75" x14ac:dyDescent="0.25">
      <c r="A12" s="50">
        <v>4</v>
      </c>
      <c r="B12" s="51" t="s">
        <v>16</v>
      </c>
      <c r="C12" s="52">
        <v>514.57952360000002</v>
      </c>
      <c r="D12" s="52">
        <v>583.90503550000005</v>
      </c>
      <c r="E12" s="52">
        <v>627.43531590000009</v>
      </c>
      <c r="F12" s="52">
        <v>812.75154199999986</v>
      </c>
      <c r="G12" s="52">
        <v>966.00832020000007</v>
      </c>
      <c r="H12" s="52">
        <v>1045.2638803</v>
      </c>
    </row>
    <row r="13" spans="1:9" s="3" customFormat="1" ht="15.75" x14ac:dyDescent="0.25">
      <c r="A13" s="50">
        <v>5</v>
      </c>
      <c r="B13" s="51" t="s">
        <v>17</v>
      </c>
      <c r="C13" s="52">
        <v>146.76666</v>
      </c>
      <c r="D13" s="53">
        <v>112.32794</v>
      </c>
      <c r="E13" s="53">
        <v>109.7569</v>
      </c>
      <c r="F13" s="53">
        <v>76.15692</v>
      </c>
      <c r="G13" s="53">
        <v>70.223590000000002</v>
      </c>
      <c r="H13" s="53">
        <v>59.663580000000003</v>
      </c>
    </row>
    <row r="14" spans="1:9" s="3" customFormat="1" ht="15.75" x14ac:dyDescent="0.25">
      <c r="A14" s="50">
        <v>6</v>
      </c>
      <c r="B14" s="51" t="s">
        <v>18</v>
      </c>
      <c r="C14" s="54"/>
      <c r="D14" s="54"/>
      <c r="E14" s="54"/>
      <c r="F14" s="54"/>
      <c r="G14" s="54"/>
      <c r="H14" s="54"/>
    </row>
    <row r="15" spans="1:9" s="3" customFormat="1" ht="15.75" x14ac:dyDescent="0.25">
      <c r="A15" s="55">
        <v>6.1</v>
      </c>
      <c r="B15" s="51" t="s">
        <v>19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</row>
    <row r="16" spans="1:9" s="3" customFormat="1" ht="15.75" x14ac:dyDescent="0.25">
      <c r="A16" s="55">
        <v>6.2</v>
      </c>
      <c r="B16" s="51" t="s">
        <v>20</v>
      </c>
      <c r="C16" s="52">
        <v>64.468410000000006</v>
      </c>
      <c r="D16" s="52">
        <v>41.744140000000002</v>
      </c>
      <c r="E16" s="52">
        <v>42.51587</v>
      </c>
      <c r="F16" s="52">
        <v>42.176749999999998</v>
      </c>
      <c r="G16" s="52">
        <v>34.338230000000003</v>
      </c>
      <c r="H16" s="52">
        <v>30.666889999999999</v>
      </c>
    </row>
    <row r="17" spans="1:9" s="3" customFormat="1" ht="15.75" x14ac:dyDescent="0.25">
      <c r="A17" s="55">
        <v>6.3</v>
      </c>
      <c r="B17" s="51" t="s">
        <v>21</v>
      </c>
      <c r="C17" s="52">
        <v>110.8512399</v>
      </c>
      <c r="D17" s="52">
        <v>112.67603720000001</v>
      </c>
      <c r="E17" s="52">
        <v>119.95933909999998</v>
      </c>
      <c r="F17" s="52">
        <v>95.351521999999989</v>
      </c>
      <c r="G17" s="52">
        <v>87.42650780000001</v>
      </c>
      <c r="H17" s="52">
        <v>79.955126699999994</v>
      </c>
    </row>
    <row r="18" spans="1:9" s="3" customFormat="1" ht="15.75" x14ac:dyDescent="0.25">
      <c r="A18" s="55">
        <v>6.4</v>
      </c>
      <c r="B18" s="51" t="s">
        <v>22</v>
      </c>
      <c r="C18" s="52">
        <v>37.332886000000009</v>
      </c>
      <c r="D18" s="52">
        <v>26.628012600000002</v>
      </c>
      <c r="E18" s="52">
        <v>24.384680299999999</v>
      </c>
      <c r="F18" s="52">
        <v>46.864510899999999</v>
      </c>
      <c r="G18" s="52">
        <v>43.419788500000003</v>
      </c>
      <c r="H18" s="52">
        <v>45.978143100000004</v>
      </c>
    </row>
    <row r="19" spans="1:9" s="3" customFormat="1" ht="15.75" x14ac:dyDescent="0.25">
      <c r="A19" s="55">
        <v>6.5</v>
      </c>
      <c r="B19" s="51" t="s">
        <v>23</v>
      </c>
      <c r="C19" s="52">
        <v>9.5590299999999999</v>
      </c>
      <c r="D19" s="52">
        <v>4.5276899999999998</v>
      </c>
      <c r="E19" s="52">
        <v>0.59067999999999998</v>
      </c>
      <c r="F19" s="52">
        <v>3.4278043999999999</v>
      </c>
      <c r="G19" s="52">
        <v>0.22209999999999999</v>
      </c>
      <c r="H19" s="52">
        <v>1.5</v>
      </c>
    </row>
    <row r="20" spans="1:9" s="3" customFormat="1" ht="15.75" x14ac:dyDescent="0.25">
      <c r="A20" s="55">
        <v>6.6</v>
      </c>
      <c r="B20" s="51" t="s">
        <v>24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</row>
    <row r="21" spans="1:9" s="3" customFormat="1" ht="15.75" x14ac:dyDescent="0.25">
      <c r="A21" s="55">
        <v>6.7</v>
      </c>
      <c r="B21" s="51" t="s">
        <v>25</v>
      </c>
      <c r="C21" s="52">
        <v>0</v>
      </c>
      <c r="D21" s="52">
        <v>0</v>
      </c>
      <c r="E21" s="52">
        <v>0</v>
      </c>
      <c r="F21" s="52">
        <v>0</v>
      </c>
      <c r="G21" s="52">
        <v>0</v>
      </c>
      <c r="H21" s="52">
        <v>0</v>
      </c>
    </row>
    <row r="22" spans="1:9" s="3" customFormat="1" ht="15.75" x14ac:dyDescent="0.25">
      <c r="A22" s="55">
        <v>6.8</v>
      </c>
      <c r="B22" s="51" t="s">
        <v>26</v>
      </c>
      <c r="C22" s="52">
        <v>18.400042599999999</v>
      </c>
      <c r="D22" s="52">
        <v>16.1046212</v>
      </c>
      <c r="E22" s="52">
        <v>26.354124700000003</v>
      </c>
      <c r="F22" s="52">
        <v>22.806865699999999</v>
      </c>
      <c r="G22" s="52">
        <v>26.5953689</v>
      </c>
      <c r="H22" s="52">
        <v>26.154693700000003</v>
      </c>
    </row>
    <row r="23" spans="1:9" s="3" customFormat="1" ht="15.75" x14ac:dyDescent="0.25">
      <c r="A23" s="55">
        <v>6.9</v>
      </c>
      <c r="B23" s="51" t="s">
        <v>27</v>
      </c>
      <c r="C23" s="52">
        <v>17.263439999999999</v>
      </c>
      <c r="D23" s="52">
        <v>18.98978</v>
      </c>
      <c r="E23" s="52">
        <v>18.98978</v>
      </c>
      <c r="F23" s="52">
        <v>18.98978</v>
      </c>
      <c r="G23" s="52">
        <v>18.989999999999998</v>
      </c>
      <c r="H23" s="52">
        <v>18.989999999999998</v>
      </c>
    </row>
    <row r="24" spans="1:9" s="3" customFormat="1" ht="15.75" x14ac:dyDescent="0.25">
      <c r="A24" s="55"/>
      <c r="B24" s="51" t="s">
        <v>28</v>
      </c>
      <c r="C24" s="56">
        <f t="shared" ref="C24:H24" si="0">+SUM(C15:C23)</f>
        <v>257.87504849999999</v>
      </c>
      <c r="D24" s="56">
        <f t="shared" si="0"/>
        <v>220.67028100000002</v>
      </c>
      <c r="E24" s="56">
        <f t="shared" si="0"/>
        <v>232.79447409999997</v>
      </c>
      <c r="F24" s="56">
        <f t="shared" si="0"/>
        <v>229.617233</v>
      </c>
      <c r="G24" s="56">
        <f t="shared" si="0"/>
        <v>210.99199520000005</v>
      </c>
      <c r="H24" s="56">
        <f t="shared" si="0"/>
        <v>203.2448535</v>
      </c>
      <c r="I24" s="4"/>
    </row>
    <row r="25" spans="1:9" s="3" customFormat="1" ht="15.75" x14ac:dyDescent="0.25">
      <c r="A25" s="55">
        <v>7</v>
      </c>
      <c r="B25" s="51" t="s">
        <v>29</v>
      </c>
      <c r="C25" s="54"/>
      <c r="D25" s="54"/>
      <c r="E25" s="54"/>
      <c r="F25" s="54"/>
      <c r="G25" s="54"/>
      <c r="H25" s="54"/>
      <c r="I25" s="4"/>
    </row>
    <row r="26" spans="1:9" s="3" customFormat="1" ht="15.75" x14ac:dyDescent="0.25">
      <c r="A26" s="55" t="s">
        <v>30</v>
      </c>
      <c r="B26" s="51" t="s">
        <v>31</v>
      </c>
      <c r="C26" s="52">
        <v>2038.8713462999999</v>
      </c>
      <c r="D26" s="52">
        <v>2028.7107778</v>
      </c>
      <c r="E26" s="52">
        <v>2031.2069887</v>
      </c>
      <c r="F26" s="52">
        <v>1890.1125299000005</v>
      </c>
      <c r="G26" s="52">
        <v>2057.0264409999995</v>
      </c>
      <c r="H26" s="52">
        <v>2142.0276071000003</v>
      </c>
      <c r="I26" s="4"/>
    </row>
    <row r="27" spans="1:9" s="3" customFormat="1" ht="15.75" x14ac:dyDescent="0.25">
      <c r="A27" s="55" t="s">
        <v>32</v>
      </c>
      <c r="B27" s="51" t="s">
        <v>33</v>
      </c>
      <c r="C27" s="52">
        <v>9.5053699999999992</v>
      </c>
      <c r="D27" s="52">
        <v>535.69102009999995</v>
      </c>
      <c r="E27" s="52">
        <v>166.24610970000001</v>
      </c>
      <c r="F27" s="52">
        <v>157.69854000000001</v>
      </c>
      <c r="G27" s="52">
        <v>145.24444130000001</v>
      </c>
      <c r="H27" s="52">
        <v>93.244468700000013</v>
      </c>
      <c r="I27" s="4"/>
    </row>
    <row r="28" spans="1:9" s="3" customFormat="1" ht="15.75" x14ac:dyDescent="0.25">
      <c r="A28" s="55" t="s">
        <v>34</v>
      </c>
      <c r="B28" s="51" t="s">
        <v>35</v>
      </c>
      <c r="C28" s="52">
        <v>72.895371400000002</v>
      </c>
      <c r="D28" s="52">
        <v>27.0671891</v>
      </c>
      <c r="E28" s="52">
        <v>-10.9354101</v>
      </c>
      <c r="F28" s="52">
        <v>-4.2336118000000003</v>
      </c>
      <c r="G28" s="52">
        <v>315.22836460000002</v>
      </c>
      <c r="H28" s="52">
        <v>81.9610579</v>
      </c>
      <c r="I28" s="4"/>
    </row>
    <row r="29" spans="1:9" s="3" customFormat="1" ht="15.75" x14ac:dyDescent="0.25">
      <c r="A29" s="55" t="s">
        <v>36</v>
      </c>
      <c r="B29" s="51" t="s">
        <v>37</v>
      </c>
      <c r="C29" s="52">
        <v>148.46798100000001</v>
      </c>
      <c r="D29" s="52">
        <v>165.42344850000001</v>
      </c>
      <c r="E29" s="52">
        <v>163.96288580000001</v>
      </c>
      <c r="F29" s="52">
        <v>152.21145099999998</v>
      </c>
      <c r="G29" s="52">
        <v>147.05552699999998</v>
      </c>
      <c r="H29" s="52">
        <v>136.42654730000001</v>
      </c>
      <c r="I29" s="4"/>
    </row>
    <row r="30" spans="1:9" s="3" customFormat="1" ht="15.75" x14ac:dyDescent="0.25">
      <c r="A30" s="55" t="s">
        <v>38</v>
      </c>
      <c r="B30" s="51" t="s">
        <v>39</v>
      </c>
      <c r="C30" s="52">
        <v>278.39418449999999</v>
      </c>
      <c r="D30" s="52">
        <v>209.4393724</v>
      </c>
      <c r="E30" s="52">
        <v>232.08824519999999</v>
      </c>
      <c r="F30" s="52">
        <v>243.04283899999999</v>
      </c>
      <c r="G30" s="52">
        <v>285.37727890000002</v>
      </c>
      <c r="H30" s="52">
        <v>212.6467763</v>
      </c>
      <c r="I30" s="4"/>
    </row>
    <row r="31" spans="1:9" s="3" customFormat="1" ht="15.75" x14ac:dyDescent="0.25">
      <c r="A31" s="55"/>
      <c r="B31" s="51"/>
      <c r="C31" s="52"/>
      <c r="D31" s="52"/>
      <c r="E31" s="52"/>
      <c r="F31" s="52"/>
      <c r="G31" s="52"/>
      <c r="H31" s="52"/>
      <c r="I31" s="4"/>
    </row>
    <row r="32" spans="1:9" s="3" customFormat="1" ht="15.75" x14ac:dyDescent="0.25">
      <c r="A32" s="55">
        <v>7.2</v>
      </c>
      <c r="B32" s="51" t="s">
        <v>40</v>
      </c>
      <c r="C32" s="52"/>
      <c r="D32" s="52"/>
      <c r="E32" s="52"/>
      <c r="F32" s="52"/>
      <c r="G32" s="52"/>
      <c r="H32" s="52"/>
      <c r="I32" s="4"/>
    </row>
    <row r="33" spans="1:9" s="3" customFormat="1" ht="15.75" x14ac:dyDescent="0.25">
      <c r="A33" s="55" t="s">
        <v>41</v>
      </c>
      <c r="B33" s="51" t="s">
        <v>42</v>
      </c>
      <c r="C33" s="52">
        <v>7.8113450000000002</v>
      </c>
      <c r="D33" s="52">
        <v>16.681429999999999</v>
      </c>
      <c r="E33" s="52">
        <v>30.00234</v>
      </c>
      <c r="F33" s="52">
        <v>71.509324599999999</v>
      </c>
      <c r="G33" s="52">
        <v>0</v>
      </c>
      <c r="H33" s="52">
        <v>0</v>
      </c>
      <c r="I33" s="4"/>
    </row>
    <row r="34" spans="1:9" s="3" customFormat="1" ht="15.75" x14ac:dyDescent="0.25">
      <c r="A34" s="55" t="s">
        <v>43</v>
      </c>
      <c r="B34" s="51" t="s">
        <v>44</v>
      </c>
      <c r="C34" s="52">
        <v>162.4184497</v>
      </c>
      <c r="D34" s="52">
        <v>163.75206320000001</v>
      </c>
      <c r="E34" s="52">
        <v>206.05126829999998</v>
      </c>
      <c r="F34" s="52">
        <v>216.26148740000002</v>
      </c>
      <c r="G34" s="52">
        <v>129.95705719999998</v>
      </c>
      <c r="H34" s="52">
        <v>146.48711950000001</v>
      </c>
    </row>
    <row r="35" spans="1:9" s="3" customFormat="1" ht="15.75" x14ac:dyDescent="0.25">
      <c r="A35" s="55" t="s">
        <v>45</v>
      </c>
      <c r="B35" s="51" t="s">
        <v>46</v>
      </c>
      <c r="C35" s="52">
        <v>15.641633000000001</v>
      </c>
      <c r="D35" s="52">
        <v>36.792157699999997</v>
      </c>
      <c r="E35" s="52">
        <v>34.839183999999996</v>
      </c>
      <c r="F35" s="52">
        <v>34.346931300000001</v>
      </c>
      <c r="G35" s="52">
        <v>35.676499</v>
      </c>
      <c r="H35" s="52">
        <v>20.5621799</v>
      </c>
    </row>
    <row r="36" spans="1:9" s="3" customFormat="1" ht="15.75" x14ac:dyDescent="0.25">
      <c r="A36" s="55" t="s">
        <v>47</v>
      </c>
      <c r="B36" s="51" t="s">
        <v>48</v>
      </c>
      <c r="C36" s="52">
        <v>42.72672</v>
      </c>
      <c r="D36" s="52">
        <v>45.920679400000004</v>
      </c>
      <c r="E36" s="52">
        <v>47.395290000000003</v>
      </c>
      <c r="F36" s="52">
        <v>50.789219000000003</v>
      </c>
      <c r="G36" s="52">
        <v>56.025779100000001</v>
      </c>
      <c r="H36" s="52">
        <v>79.039164</v>
      </c>
    </row>
    <row r="37" spans="1:9" s="3" customFormat="1" ht="15.75" x14ac:dyDescent="0.25">
      <c r="A37" s="55" t="s">
        <v>49</v>
      </c>
      <c r="B37" s="51" t="s">
        <v>50</v>
      </c>
      <c r="C37" s="52">
        <v>39.722446100000006</v>
      </c>
      <c r="D37" s="52">
        <v>28.427319500000003</v>
      </c>
      <c r="E37" s="52">
        <v>36.411042500000001</v>
      </c>
      <c r="F37" s="52">
        <v>35.631621000000003</v>
      </c>
      <c r="G37" s="52">
        <v>60.400481899999996</v>
      </c>
      <c r="H37" s="52">
        <v>35.318888700000002</v>
      </c>
    </row>
    <row r="38" spans="1:9" s="3" customFormat="1" ht="15.75" x14ac:dyDescent="0.25">
      <c r="A38" s="55"/>
      <c r="B38" s="51" t="s">
        <v>51</v>
      </c>
      <c r="C38" s="52">
        <f t="shared" ref="C38:H38" si="1">C33+C34+C35+C36+C37</f>
        <v>268.32059379999998</v>
      </c>
      <c r="D38" s="52">
        <f t="shared" si="1"/>
        <v>291.5736498</v>
      </c>
      <c r="E38" s="52">
        <f t="shared" si="1"/>
        <v>354.69912479999999</v>
      </c>
      <c r="F38" s="52">
        <f t="shared" si="1"/>
        <v>408.53858330000003</v>
      </c>
      <c r="G38" s="52">
        <f t="shared" si="1"/>
        <v>282.0598172</v>
      </c>
      <c r="H38" s="52">
        <f t="shared" si="1"/>
        <v>281.40735210000003</v>
      </c>
    </row>
    <row r="39" spans="1:9" s="3" customFormat="1" ht="15.75" x14ac:dyDescent="0.25">
      <c r="A39" s="55"/>
      <c r="B39" s="51"/>
      <c r="C39" s="57"/>
      <c r="D39" s="57"/>
      <c r="E39" s="57"/>
      <c r="F39" s="57"/>
      <c r="G39" s="57"/>
      <c r="H39" s="57"/>
    </row>
    <row r="40" spans="1:9" s="3" customFormat="1" ht="15.75" x14ac:dyDescent="0.25">
      <c r="A40" s="55">
        <v>7.3</v>
      </c>
      <c r="B40" s="51" t="s">
        <v>52</v>
      </c>
      <c r="C40" s="52">
        <v>102.23876</v>
      </c>
      <c r="D40" s="52">
        <v>74.110525100000004</v>
      </c>
      <c r="E40" s="52">
        <v>17.0800676</v>
      </c>
      <c r="F40" s="52">
        <v>13.165206100000001</v>
      </c>
      <c r="G40" s="52">
        <v>6.0523E-3</v>
      </c>
      <c r="H40" s="52">
        <v>3.5340500000000004E-2</v>
      </c>
    </row>
    <row r="41" spans="1:9" s="3" customFormat="1" ht="15.75" x14ac:dyDescent="0.25">
      <c r="A41" s="55">
        <v>7.4</v>
      </c>
      <c r="B41" s="51" t="s">
        <v>53</v>
      </c>
      <c r="C41" s="52">
        <v>0</v>
      </c>
      <c r="D41" s="52">
        <v>0</v>
      </c>
      <c r="E41" s="52">
        <v>0</v>
      </c>
      <c r="F41" s="52">
        <v>0</v>
      </c>
      <c r="G41" s="52">
        <v>0</v>
      </c>
      <c r="H41" s="52">
        <v>0</v>
      </c>
    </row>
    <row r="42" spans="1:9" s="3" customFormat="1" ht="15.75" x14ac:dyDescent="0.25">
      <c r="A42" s="55">
        <v>7.5</v>
      </c>
      <c r="B42" s="51" t="s">
        <v>54</v>
      </c>
      <c r="C42" s="52">
        <v>26.83216250000001</v>
      </c>
      <c r="D42" s="52">
        <v>26.273166599999996</v>
      </c>
      <c r="E42" s="52">
        <v>42.540146700000008</v>
      </c>
      <c r="F42" s="52">
        <v>25.007954799999993</v>
      </c>
      <c r="G42" s="52">
        <v>21.985481700000008</v>
      </c>
      <c r="H42" s="92">
        <v>410.99805880000002</v>
      </c>
    </row>
    <row r="43" spans="1:9" s="3" customFormat="1" ht="15.75" x14ac:dyDescent="0.25">
      <c r="A43" s="55">
        <v>7.6</v>
      </c>
      <c r="B43" s="51" t="s">
        <v>55</v>
      </c>
      <c r="C43" s="52">
        <v>216.47244689999999</v>
      </c>
      <c r="D43" s="52">
        <v>108.29909039999998</v>
      </c>
      <c r="E43" s="52">
        <v>201.2387334</v>
      </c>
      <c r="F43" s="52">
        <v>200.5233795</v>
      </c>
      <c r="G43" s="52">
        <v>227.8381637</v>
      </c>
      <c r="H43" s="93"/>
    </row>
    <row r="44" spans="1:9" s="3" customFormat="1" ht="15.75" x14ac:dyDescent="0.25">
      <c r="A44" s="50"/>
      <c r="B44" s="51" t="s">
        <v>56</v>
      </c>
      <c r="C44" s="56">
        <f t="shared" ref="C44:H44" si="2">C26+C38+C40+C41+C42+C43+C27+C28+C29+C30</f>
        <v>3161.9982163999994</v>
      </c>
      <c r="D44" s="56">
        <f t="shared" si="2"/>
        <v>3466.5882398000003</v>
      </c>
      <c r="E44" s="56">
        <f t="shared" si="2"/>
        <v>3198.1268918000005</v>
      </c>
      <c r="F44" s="56">
        <f t="shared" si="2"/>
        <v>3086.0668718000006</v>
      </c>
      <c r="G44" s="56">
        <f t="shared" si="2"/>
        <v>3481.8215676999998</v>
      </c>
      <c r="H44" s="56">
        <f t="shared" si="2"/>
        <v>3358.7472087000006</v>
      </c>
      <c r="I44" s="4"/>
    </row>
    <row r="45" spans="1:9" s="3" customFormat="1" ht="15.75" x14ac:dyDescent="0.25">
      <c r="A45" s="50">
        <v>8</v>
      </c>
      <c r="B45" s="51" t="s">
        <v>57</v>
      </c>
      <c r="C45" s="52">
        <v>0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</row>
    <row r="46" spans="1:9" s="3" customFormat="1" ht="15.75" x14ac:dyDescent="0.25">
      <c r="A46" s="50">
        <v>9</v>
      </c>
      <c r="B46" s="51" t="s">
        <v>58</v>
      </c>
      <c r="C46" s="52">
        <v>0.38734979999999997</v>
      </c>
      <c r="D46" s="52">
        <v>0.1696009</v>
      </c>
      <c r="E46" s="52">
        <v>4.5221184999999995</v>
      </c>
      <c r="F46" s="52">
        <v>0</v>
      </c>
      <c r="G46" s="52">
        <v>2.3850029999999998</v>
      </c>
      <c r="H46" s="52">
        <v>9.5601699999999994</v>
      </c>
    </row>
    <row r="47" spans="1:9" s="3" customFormat="1" ht="15.75" x14ac:dyDescent="0.25">
      <c r="A47" s="50">
        <v>10</v>
      </c>
      <c r="B47" s="51" t="s">
        <v>59</v>
      </c>
      <c r="C47" s="52">
        <v>0</v>
      </c>
      <c r="D47" s="52">
        <v>3.2699574999999999</v>
      </c>
      <c r="E47" s="52">
        <v>0</v>
      </c>
      <c r="F47" s="52">
        <v>0</v>
      </c>
      <c r="G47" s="52">
        <v>0</v>
      </c>
      <c r="H47" s="52">
        <v>0</v>
      </c>
    </row>
    <row r="48" spans="1:9" s="3" customFormat="1" ht="15.75" x14ac:dyDescent="0.25">
      <c r="A48" s="50">
        <v>11</v>
      </c>
      <c r="B48" s="51" t="s">
        <v>60</v>
      </c>
      <c r="C48" s="52">
        <v>1110.1987541999999</v>
      </c>
      <c r="D48" s="52">
        <v>1126.1130815000001</v>
      </c>
      <c r="E48" s="52">
        <v>1202.1585909999999</v>
      </c>
      <c r="F48" s="52">
        <v>1237.8995314000001</v>
      </c>
      <c r="G48" s="52">
        <v>1268.7963855</v>
      </c>
      <c r="H48" s="52">
        <v>1198.6199504000001</v>
      </c>
    </row>
    <row r="49" spans="1:8" s="3" customFormat="1" ht="15.75" x14ac:dyDescent="0.25">
      <c r="A49" s="50">
        <v>12</v>
      </c>
      <c r="B49" s="51" t="s">
        <v>61</v>
      </c>
      <c r="C49" s="54"/>
      <c r="D49" s="58"/>
      <c r="E49" s="54"/>
      <c r="F49" s="54"/>
      <c r="G49" s="54"/>
      <c r="H49" s="54"/>
    </row>
    <row r="50" spans="1:8" ht="15.75" x14ac:dyDescent="0.25">
      <c r="A50" s="55">
        <v>12.1</v>
      </c>
      <c r="B50" s="51" t="s">
        <v>62</v>
      </c>
      <c r="C50" s="52">
        <v>2.9838499999999999</v>
      </c>
      <c r="D50" s="52">
        <v>5.3161399999999999</v>
      </c>
      <c r="E50" s="52">
        <v>3.9888300000000001</v>
      </c>
      <c r="F50" s="52">
        <v>6.5157800000000003</v>
      </c>
      <c r="G50" s="52">
        <v>6.8768000000000002</v>
      </c>
      <c r="H50" s="52">
        <v>50.998988600000004</v>
      </c>
    </row>
    <row r="51" spans="1:8" ht="15.75" x14ac:dyDescent="0.25">
      <c r="A51" s="55">
        <v>12.2</v>
      </c>
      <c r="B51" s="51" t="s">
        <v>63</v>
      </c>
      <c r="C51" s="52">
        <v>5.8403200000000002</v>
      </c>
      <c r="D51" s="52">
        <v>4.6943999999999999</v>
      </c>
      <c r="E51" s="52">
        <v>4.4750300000000003</v>
      </c>
      <c r="F51" s="52">
        <v>1.6282399999999999</v>
      </c>
      <c r="G51" s="52">
        <v>3.0869599999999999</v>
      </c>
      <c r="H51" s="52">
        <v>0.42752000000000001</v>
      </c>
    </row>
    <row r="52" spans="1:8" ht="15.75" x14ac:dyDescent="0.25">
      <c r="A52" s="55">
        <v>12.3</v>
      </c>
      <c r="B52" s="51" t="s">
        <v>64</v>
      </c>
      <c r="C52" s="52">
        <v>16.551128899999998</v>
      </c>
      <c r="D52" s="52">
        <v>10.012290999999999</v>
      </c>
      <c r="E52" s="52">
        <v>7.0008999999999997</v>
      </c>
      <c r="F52" s="52">
        <v>13.469728199999999</v>
      </c>
      <c r="G52" s="52">
        <v>9.7965397000000003</v>
      </c>
      <c r="H52" s="52">
        <v>14.773799799999999</v>
      </c>
    </row>
    <row r="53" spans="1:8" ht="15.75" x14ac:dyDescent="0.25">
      <c r="A53" s="55">
        <v>12.4</v>
      </c>
      <c r="B53" s="51" t="s">
        <v>65</v>
      </c>
      <c r="C53" s="52">
        <v>23.771450000000002</v>
      </c>
      <c r="D53" s="52">
        <v>52.043959999999998</v>
      </c>
      <c r="E53" s="52">
        <v>26.297989999999999</v>
      </c>
      <c r="F53" s="52">
        <v>15.4698156</v>
      </c>
      <c r="G53" s="52">
        <v>16.66067</v>
      </c>
      <c r="H53" s="52">
        <v>6.3523399999999999</v>
      </c>
    </row>
    <row r="54" spans="1:8" ht="15.75" x14ac:dyDescent="0.25">
      <c r="A54" s="55">
        <v>12.5</v>
      </c>
      <c r="B54" s="51" t="s">
        <v>66</v>
      </c>
      <c r="C54" s="52">
        <v>25.532983900000001</v>
      </c>
      <c r="D54" s="52">
        <v>23.030852500000002</v>
      </c>
      <c r="E54" s="52">
        <v>23.932107500000001</v>
      </c>
      <c r="F54" s="52">
        <v>25.946762499999998</v>
      </c>
      <c r="G54" s="52">
        <v>28.700902799999998</v>
      </c>
      <c r="H54" s="52">
        <v>44.2592</v>
      </c>
    </row>
    <row r="55" spans="1:8" s="3" customFormat="1" ht="15.75" x14ac:dyDescent="0.25">
      <c r="A55" s="55">
        <v>12.6</v>
      </c>
      <c r="B55" s="51" t="s">
        <v>67</v>
      </c>
      <c r="C55" s="52">
        <v>0</v>
      </c>
      <c r="D55" s="52">
        <v>0</v>
      </c>
      <c r="E55" s="52">
        <v>0</v>
      </c>
      <c r="F55" s="52">
        <v>0</v>
      </c>
      <c r="G55" s="52">
        <v>0</v>
      </c>
      <c r="H55" s="52">
        <v>0</v>
      </c>
    </row>
    <row r="56" spans="1:8" s="3" customFormat="1" ht="15.75" x14ac:dyDescent="0.25">
      <c r="A56" s="55">
        <v>12.7</v>
      </c>
      <c r="B56" s="51" t="s">
        <v>68</v>
      </c>
      <c r="C56" s="52">
        <v>60.313769800000003</v>
      </c>
      <c r="D56" s="52">
        <v>107.88045539999999</v>
      </c>
      <c r="E56" s="52">
        <v>148.5585346</v>
      </c>
      <c r="F56" s="52">
        <v>128.9135344</v>
      </c>
      <c r="G56" s="52">
        <v>124.13623</v>
      </c>
      <c r="H56" s="52">
        <v>132.8470672</v>
      </c>
    </row>
    <row r="57" spans="1:8" ht="15.75" x14ac:dyDescent="0.25">
      <c r="A57" s="55">
        <v>12.8</v>
      </c>
      <c r="B57" s="51" t="s">
        <v>69</v>
      </c>
      <c r="C57" s="52">
        <v>0</v>
      </c>
      <c r="D57" s="52">
        <v>0</v>
      </c>
      <c r="E57" s="52">
        <v>0</v>
      </c>
      <c r="F57" s="52">
        <v>0</v>
      </c>
      <c r="G57" s="52">
        <v>0</v>
      </c>
      <c r="H57" s="52">
        <v>0</v>
      </c>
    </row>
    <row r="58" spans="1:8" ht="15.75" x14ac:dyDescent="0.25">
      <c r="A58" s="55">
        <v>12.9</v>
      </c>
      <c r="B58" s="51" t="s">
        <v>70</v>
      </c>
      <c r="C58" s="52">
        <v>0.43046000000000001</v>
      </c>
      <c r="D58" s="52">
        <v>1.3072600000000001</v>
      </c>
      <c r="E58" s="52">
        <v>1.3385100000000001</v>
      </c>
      <c r="F58" s="52">
        <v>0.70435999999999999</v>
      </c>
      <c r="G58" s="52">
        <v>0.80528</v>
      </c>
      <c r="H58" s="52">
        <v>0</v>
      </c>
    </row>
    <row r="59" spans="1:8" ht="15.75" x14ac:dyDescent="0.25">
      <c r="A59" s="59">
        <v>12.1</v>
      </c>
      <c r="B59" s="51" t="s">
        <v>71</v>
      </c>
      <c r="C59" s="52">
        <v>38.608572500000001</v>
      </c>
      <c r="D59" s="52">
        <v>25.318505299999998</v>
      </c>
      <c r="E59" s="52">
        <v>10.80335</v>
      </c>
      <c r="F59" s="52">
        <v>4.7536085999999997</v>
      </c>
      <c r="G59" s="52">
        <v>4.4822100000000002</v>
      </c>
      <c r="H59" s="52">
        <v>19.589209799999999</v>
      </c>
    </row>
    <row r="60" spans="1:8" ht="15.75" x14ac:dyDescent="0.25">
      <c r="A60" s="59">
        <v>12.11</v>
      </c>
      <c r="B60" s="51" t="s">
        <v>72</v>
      </c>
      <c r="C60" s="52">
        <v>4.9980100000000007</v>
      </c>
      <c r="D60" s="52">
        <v>1.7934044</v>
      </c>
      <c r="E60" s="52">
        <v>10.081740800000002</v>
      </c>
      <c r="F60" s="52">
        <v>2.3432700000000004</v>
      </c>
      <c r="G60" s="52">
        <v>47.174914999999999</v>
      </c>
      <c r="H60" s="52">
        <v>16.615010000000002</v>
      </c>
    </row>
    <row r="61" spans="1:8" ht="15.75" x14ac:dyDescent="0.25">
      <c r="A61" s="59">
        <v>12.12</v>
      </c>
      <c r="B61" s="51" t="s">
        <v>73</v>
      </c>
      <c r="C61" s="52">
        <v>44.554306199999999</v>
      </c>
      <c r="D61" s="52">
        <v>50.491787800000004</v>
      </c>
      <c r="E61" s="52">
        <v>56.105462000000003</v>
      </c>
      <c r="F61" s="52">
        <v>54.008312599999996</v>
      </c>
      <c r="G61" s="52">
        <v>55.070537999999999</v>
      </c>
      <c r="H61" s="52">
        <v>73.086482799999999</v>
      </c>
    </row>
    <row r="62" spans="1:8" ht="15.75" x14ac:dyDescent="0.25">
      <c r="A62" s="59">
        <v>12.13</v>
      </c>
      <c r="B62" s="51" t="s">
        <v>74</v>
      </c>
      <c r="C62" s="52">
        <v>9.8421462000000002</v>
      </c>
      <c r="D62" s="52">
        <v>13.614940199999999</v>
      </c>
      <c r="E62" s="52">
        <v>9.7397211000000006</v>
      </c>
      <c r="F62" s="52">
        <v>7.9901493999999991</v>
      </c>
      <c r="G62" s="52">
        <v>8.4077900000000003</v>
      </c>
      <c r="H62" s="52">
        <v>9.1454050000000002</v>
      </c>
    </row>
    <row r="63" spans="1:8" ht="15.75" x14ac:dyDescent="0.25">
      <c r="A63" s="59">
        <v>12.14</v>
      </c>
      <c r="B63" s="51" t="s">
        <v>75</v>
      </c>
      <c r="C63" s="52">
        <v>103.062765</v>
      </c>
      <c r="D63" s="52">
        <v>112.1430526</v>
      </c>
      <c r="E63" s="52">
        <v>131.20069170000002</v>
      </c>
      <c r="F63" s="52">
        <v>129.34176010000002</v>
      </c>
      <c r="G63" s="52">
        <v>162.57243059999999</v>
      </c>
      <c r="H63" s="52">
        <v>285.22921499999995</v>
      </c>
    </row>
    <row r="64" spans="1:8" ht="15.75" x14ac:dyDescent="0.25">
      <c r="A64" s="59"/>
      <c r="B64" s="51" t="s">
        <v>76</v>
      </c>
      <c r="C64" s="52"/>
      <c r="D64" s="52"/>
      <c r="E64" s="52"/>
      <c r="F64" s="52"/>
      <c r="G64" s="52"/>
      <c r="H64" s="52"/>
    </row>
    <row r="65" spans="1:8" ht="15.75" x14ac:dyDescent="0.25">
      <c r="A65" s="59" t="s">
        <v>77</v>
      </c>
      <c r="B65" s="60" t="s">
        <v>78</v>
      </c>
      <c r="C65" s="52">
        <v>31.526880200000001</v>
      </c>
      <c r="D65" s="52">
        <v>37.798029499999998</v>
      </c>
      <c r="E65" s="52">
        <v>59.421397599999999</v>
      </c>
      <c r="F65" s="52">
        <v>53.785761500000007</v>
      </c>
      <c r="G65" s="52">
        <v>75.468256400000001</v>
      </c>
      <c r="H65" s="52">
        <v>71.917725899999994</v>
      </c>
    </row>
    <row r="66" spans="1:8" ht="15.75" x14ac:dyDescent="0.25">
      <c r="A66" s="59" t="s">
        <v>79</v>
      </c>
      <c r="B66" s="60" t="s">
        <v>80</v>
      </c>
      <c r="C66" s="52">
        <v>0</v>
      </c>
      <c r="D66" s="52">
        <v>0</v>
      </c>
      <c r="E66" s="52">
        <v>0</v>
      </c>
      <c r="F66" s="52">
        <v>0</v>
      </c>
      <c r="G66" s="52">
        <v>0</v>
      </c>
      <c r="H66" s="52">
        <v>127.51129</v>
      </c>
    </row>
    <row r="67" spans="1:8" ht="15.75" x14ac:dyDescent="0.25">
      <c r="A67" s="59" t="s">
        <v>81</v>
      </c>
      <c r="B67" s="60" t="s">
        <v>82</v>
      </c>
      <c r="C67" s="52">
        <v>0.52468999999999999</v>
      </c>
      <c r="D67" s="52">
        <v>0.17552999999999999</v>
      </c>
      <c r="E67" s="52">
        <v>0.93614979999999992</v>
      </c>
      <c r="F67" s="52">
        <v>0.40042050000000001</v>
      </c>
      <c r="G67" s="52">
        <v>0</v>
      </c>
      <c r="H67" s="52">
        <v>0</v>
      </c>
    </row>
    <row r="68" spans="1:8" ht="15.75" x14ac:dyDescent="0.25">
      <c r="A68" s="59" t="s">
        <v>83</v>
      </c>
      <c r="B68" s="60" t="s">
        <v>84</v>
      </c>
      <c r="C68" s="52">
        <v>1.0406025000000001</v>
      </c>
      <c r="D68" s="52">
        <v>2.0407779000000001</v>
      </c>
      <c r="E68" s="52">
        <v>0.96409899999999993</v>
      </c>
      <c r="F68" s="52">
        <v>0.53875629999999997</v>
      </c>
      <c r="G68" s="52">
        <v>1.6123800000000001E-2</v>
      </c>
      <c r="H68" s="52">
        <v>7.1540000000000006E-2</v>
      </c>
    </row>
    <row r="69" spans="1:8" ht="15.75" x14ac:dyDescent="0.25">
      <c r="A69" s="59" t="s">
        <v>85</v>
      </c>
      <c r="B69" s="60" t="s">
        <v>86</v>
      </c>
      <c r="C69" s="52">
        <v>44.330848400000001</v>
      </c>
      <c r="D69" s="52">
        <v>46.894123300000004</v>
      </c>
      <c r="E69" s="52">
        <v>53.306931399999996</v>
      </c>
      <c r="F69" s="52">
        <v>50.217585700000001</v>
      </c>
      <c r="G69" s="52">
        <v>62.162682599999997</v>
      </c>
      <c r="H69" s="52">
        <v>75.440455700000001</v>
      </c>
    </row>
    <row r="70" spans="1:8" ht="15.75" x14ac:dyDescent="0.25">
      <c r="A70" s="59" t="s">
        <v>87</v>
      </c>
      <c r="B70" s="60" t="s">
        <v>88</v>
      </c>
      <c r="C70" s="52">
        <v>0</v>
      </c>
      <c r="D70" s="52">
        <v>0</v>
      </c>
      <c r="E70" s="52">
        <v>0</v>
      </c>
      <c r="F70" s="52">
        <v>0</v>
      </c>
      <c r="G70" s="52">
        <v>0</v>
      </c>
      <c r="H70" s="52">
        <v>0</v>
      </c>
    </row>
    <row r="71" spans="1:8" ht="15.75" x14ac:dyDescent="0.25">
      <c r="A71" s="59" t="s">
        <v>89</v>
      </c>
      <c r="B71" s="60" t="s">
        <v>90</v>
      </c>
      <c r="C71" s="52">
        <v>0</v>
      </c>
      <c r="D71" s="52">
        <v>0</v>
      </c>
      <c r="E71" s="52">
        <v>0</v>
      </c>
      <c r="F71" s="52">
        <v>0</v>
      </c>
      <c r="G71" s="52">
        <v>0</v>
      </c>
      <c r="H71" s="52">
        <v>0</v>
      </c>
    </row>
    <row r="72" spans="1:8" ht="15.75" x14ac:dyDescent="0.25">
      <c r="A72" s="59" t="s">
        <v>91</v>
      </c>
      <c r="B72" s="60" t="s">
        <v>92</v>
      </c>
      <c r="C72" s="52"/>
      <c r="D72" s="52"/>
      <c r="E72" s="52"/>
      <c r="F72" s="52">
        <v>0</v>
      </c>
      <c r="G72" s="52">
        <v>0</v>
      </c>
      <c r="H72" s="52"/>
    </row>
    <row r="73" spans="1:8" ht="15.75" x14ac:dyDescent="0.25">
      <c r="A73" s="59" t="s">
        <v>93</v>
      </c>
      <c r="B73" s="60" t="s">
        <v>94</v>
      </c>
      <c r="C73" s="52">
        <v>0.45358010000000004</v>
      </c>
      <c r="D73" s="52">
        <v>2.1611349999999998</v>
      </c>
      <c r="E73" s="52">
        <v>-10.475234799999999</v>
      </c>
      <c r="F73" s="52">
        <v>1.9265182000000001</v>
      </c>
      <c r="G73" s="52">
        <v>1.2189774</v>
      </c>
      <c r="H73" s="52">
        <v>0.91943079999999999</v>
      </c>
    </row>
    <row r="74" spans="1:8" ht="15.75" x14ac:dyDescent="0.25">
      <c r="A74" s="59" t="s">
        <v>95</v>
      </c>
      <c r="B74" s="60" t="s">
        <v>96</v>
      </c>
      <c r="C74" s="52">
        <v>25.186163800000003</v>
      </c>
      <c r="D74" s="52">
        <v>23.073456899999996</v>
      </c>
      <c r="E74" s="52">
        <v>27.047348700000029</v>
      </c>
      <c r="F74" s="52">
        <v>22.472717899999992</v>
      </c>
      <c r="G74" s="52">
        <v>23.706390399999975</v>
      </c>
      <c r="H74" s="52">
        <v>9.3687725999999429</v>
      </c>
    </row>
    <row r="75" spans="1:8" ht="15.75" x14ac:dyDescent="0.25">
      <c r="A75" s="59"/>
      <c r="B75" s="51"/>
      <c r="C75" s="52"/>
      <c r="D75" s="52"/>
      <c r="E75" s="52"/>
      <c r="F75" s="52"/>
      <c r="G75" s="52"/>
      <c r="H75" s="52"/>
    </row>
    <row r="76" spans="1:8" ht="15.75" x14ac:dyDescent="0.25">
      <c r="A76" s="50"/>
      <c r="B76" s="51" t="s">
        <v>97</v>
      </c>
      <c r="C76" s="56">
        <f t="shared" ref="C76:H76" si="3">SUM(C50:C63)</f>
        <v>336.48976250000004</v>
      </c>
      <c r="D76" s="56">
        <f t="shared" si="3"/>
        <v>407.64704919999997</v>
      </c>
      <c r="E76" s="56">
        <f t="shared" si="3"/>
        <v>433.52286770000001</v>
      </c>
      <c r="F76" s="56">
        <f t="shared" si="3"/>
        <v>391.0853214</v>
      </c>
      <c r="G76" s="56">
        <f t="shared" si="3"/>
        <v>467.77126609999993</v>
      </c>
      <c r="H76" s="56">
        <f t="shared" si="3"/>
        <v>653.32423819999985</v>
      </c>
    </row>
    <row r="77" spans="1:8" ht="15.75" x14ac:dyDescent="0.25">
      <c r="A77" s="50">
        <v>13</v>
      </c>
      <c r="B77" s="51" t="s">
        <v>98</v>
      </c>
      <c r="C77" s="56">
        <f>+C9+C10+C76+C44+C45+C46+C48+C47+C11+C12+C24+C13</f>
        <v>6786.0529363000005</v>
      </c>
      <c r="D77" s="56">
        <f>+D9+D10+D76+D44+D45+D46+D48+D47+D11+D12+D24+D13</f>
        <v>7728.9406232000001</v>
      </c>
      <c r="E77" s="56">
        <f>E9+E10+E76+E44+E45+E46+E48+E47+E11+E12+E24+E13</f>
        <v>8022.2399282000006</v>
      </c>
      <c r="F77" s="56">
        <f>F9+F10+F76+F44+F45+F46+F48+F47+F11+F12+F24+F13</f>
        <v>7328.4139839000018</v>
      </c>
      <c r="G77" s="56">
        <f>+G9+G10+G76+G44+G45+G46+G48+G47+G11+G12+G24+G13</f>
        <v>7887.9966500999999</v>
      </c>
      <c r="H77" s="56">
        <f>+H9+H10+H76+H44+H45+H46+H48+H47+H11+H12+H24+H13</f>
        <v>9081.7795127999998</v>
      </c>
    </row>
    <row r="78" spans="1:8" ht="15.75" x14ac:dyDescent="0.25">
      <c r="A78" s="50">
        <v>14</v>
      </c>
      <c r="B78" s="51" t="s">
        <v>99</v>
      </c>
      <c r="C78" s="52">
        <v>-10.479224199999999</v>
      </c>
      <c r="D78" s="52">
        <v>-10.22758</v>
      </c>
      <c r="E78" s="52">
        <v>-13.096442099999999</v>
      </c>
      <c r="F78" s="52">
        <v>-10.099168799999999</v>
      </c>
      <c r="G78" s="52">
        <v>-8.3284281</v>
      </c>
      <c r="H78" s="52">
        <v>-10.2126748</v>
      </c>
    </row>
    <row r="79" spans="1:8" ht="15.75" x14ac:dyDescent="0.25">
      <c r="A79" s="50">
        <v>15</v>
      </c>
      <c r="B79" s="51" t="s">
        <v>100</v>
      </c>
      <c r="C79" s="56">
        <f t="shared" ref="C79:H79" si="4">+C77+C78</f>
        <v>6775.5737121000002</v>
      </c>
      <c r="D79" s="56">
        <f t="shared" si="4"/>
        <v>7718.7130432000004</v>
      </c>
      <c r="E79" s="56">
        <f t="shared" si="4"/>
        <v>8009.1434861000007</v>
      </c>
      <c r="F79" s="56">
        <f t="shared" si="4"/>
        <v>7318.3148151000014</v>
      </c>
      <c r="G79" s="56">
        <f t="shared" si="4"/>
        <v>7879.6682220000002</v>
      </c>
      <c r="H79" s="56">
        <f t="shared" si="4"/>
        <v>9071.5668380000006</v>
      </c>
    </row>
    <row r="80" spans="1:8" ht="15.75" x14ac:dyDescent="0.25">
      <c r="A80" s="50">
        <v>16</v>
      </c>
      <c r="B80" s="61" t="s">
        <v>101</v>
      </c>
      <c r="C80" s="54">
        <v>174.42624819999997</v>
      </c>
      <c r="D80" s="54">
        <v>39.100918800000009</v>
      </c>
      <c r="E80" s="54">
        <v>486.85798270000004</v>
      </c>
      <c r="F80" s="54">
        <v>101.45690500000001</v>
      </c>
      <c r="G80" s="54">
        <v>52.401424460000001</v>
      </c>
      <c r="H80" s="54"/>
    </row>
    <row r="81" spans="1:9" ht="16.5" thickBot="1" x14ac:dyDescent="0.3">
      <c r="A81" s="62"/>
      <c r="B81" s="63" t="s">
        <v>102</v>
      </c>
      <c r="C81" s="64">
        <f t="shared" ref="C81:H81" si="5">+C79+C80</f>
        <v>6949.9999603000006</v>
      </c>
      <c r="D81" s="64">
        <f t="shared" si="5"/>
        <v>7757.8139620000002</v>
      </c>
      <c r="E81" s="64">
        <f t="shared" si="5"/>
        <v>8496.001468800001</v>
      </c>
      <c r="F81" s="64">
        <f t="shared" si="5"/>
        <v>7419.7717201000014</v>
      </c>
      <c r="G81" s="64">
        <f t="shared" si="5"/>
        <v>7932.0696464600005</v>
      </c>
      <c r="H81" s="64">
        <f t="shared" si="5"/>
        <v>9071.5668380000006</v>
      </c>
    </row>
    <row r="82" spans="1:9" ht="15.75" x14ac:dyDescent="0.25">
      <c r="A82" s="65"/>
      <c r="B82" s="66"/>
      <c r="C82" s="67"/>
      <c r="D82" s="67"/>
      <c r="E82" s="67"/>
      <c r="F82" s="67"/>
      <c r="G82" s="67"/>
      <c r="H82" s="67"/>
    </row>
    <row r="83" spans="1:9" ht="15.75" thickBot="1" x14ac:dyDescent="0.3">
      <c r="A83" s="45"/>
      <c r="B83" s="46"/>
      <c r="C83" s="46"/>
      <c r="F83" s="3" t="s">
        <v>4</v>
      </c>
    </row>
    <row r="84" spans="1:9" x14ac:dyDescent="0.25">
      <c r="A84" s="47" t="s">
        <v>5</v>
      </c>
      <c r="B84" s="48" t="s">
        <v>6</v>
      </c>
      <c r="C84" s="49" t="s">
        <v>7</v>
      </c>
      <c r="D84" s="49" t="s">
        <v>8</v>
      </c>
      <c r="E84" s="49" t="s">
        <v>9</v>
      </c>
      <c r="F84" s="49" t="s">
        <v>10</v>
      </c>
      <c r="G84" s="49" t="s">
        <v>11</v>
      </c>
      <c r="H84" s="49" t="s">
        <v>12</v>
      </c>
    </row>
    <row r="85" spans="1:9" x14ac:dyDescent="0.25">
      <c r="A85" s="32">
        <v>1</v>
      </c>
      <c r="B85" s="68" t="s">
        <v>59</v>
      </c>
      <c r="C85" s="31"/>
      <c r="D85" s="32"/>
      <c r="E85" s="32"/>
      <c r="F85" s="32"/>
      <c r="G85" s="32"/>
      <c r="H85" s="32"/>
    </row>
    <row r="86" spans="1:9" x14ac:dyDescent="0.25">
      <c r="A86" s="32"/>
      <c r="B86" s="69" t="s">
        <v>103</v>
      </c>
      <c r="C86" s="70">
        <v>0</v>
      </c>
      <c r="D86" s="71">
        <v>0</v>
      </c>
      <c r="E86" s="71">
        <v>0</v>
      </c>
      <c r="F86" s="71">
        <v>0</v>
      </c>
      <c r="G86" s="71">
        <v>0</v>
      </c>
      <c r="H86" s="71">
        <v>0</v>
      </c>
    </row>
    <row r="87" spans="1:9" x14ac:dyDescent="0.25">
      <c r="A87" s="32"/>
      <c r="B87" s="32" t="s">
        <v>104</v>
      </c>
      <c r="C87" s="70">
        <v>0</v>
      </c>
      <c r="D87" s="70">
        <v>3.2699574999999999</v>
      </c>
      <c r="E87" s="70">
        <v>0</v>
      </c>
      <c r="F87" s="70">
        <v>0</v>
      </c>
      <c r="G87" s="70">
        <v>0</v>
      </c>
      <c r="H87" s="70">
        <v>0</v>
      </c>
    </row>
    <row r="88" spans="1:9" x14ac:dyDescent="0.25">
      <c r="A88" s="32"/>
      <c r="B88" s="32" t="s">
        <v>105</v>
      </c>
      <c r="C88" s="70">
        <v>0</v>
      </c>
      <c r="D88" s="70">
        <v>0</v>
      </c>
      <c r="E88" s="70">
        <v>0</v>
      </c>
      <c r="F88" s="70">
        <v>0</v>
      </c>
      <c r="G88" s="70">
        <v>0</v>
      </c>
      <c r="H88" s="70">
        <v>0</v>
      </c>
    </row>
    <row r="89" spans="1:9" x14ac:dyDescent="0.25">
      <c r="A89" s="32"/>
      <c r="B89" s="72" t="s">
        <v>106</v>
      </c>
      <c r="C89" s="37">
        <f t="shared" ref="C89:H89" si="6">+SUM(C86:C88)</f>
        <v>0</v>
      </c>
      <c r="D89" s="37">
        <f t="shared" si="6"/>
        <v>3.2699574999999999</v>
      </c>
      <c r="E89" s="37">
        <f t="shared" si="6"/>
        <v>0</v>
      </c>
      <c r="F89" s="37">
        <f t="shared" si="6"/>
        <v>0</v>
      </c>
      <c r="G89" s="37">
        <f t="shared" si="6"/>
        <v>0</v>
      </c>
      <c r="H89" s="37">
        <f t="shared" si="6"/>
        <v>0</v>
      </c>
    </row>
    <row r="90" spans="1:9" x14ac:dyDescent="0.25">
      <c r="A90" s="32"/>
      <c r="B90" s="32"/>
      <c r="C90" s="38">
        <f t="shared" ref="C90:H90" si="7">+C89-C47</f>
        <v>0</v>
      </c>
      <c r="D90" s="38">
        <f t="shared" si="7"/>
        <v>0</v>
      </c>
      <c r="E90" s="38">
        <f t="shared" si="7"/>
        <v>0</v>
      </c>
      <c r="F90" s="38">
        <f t="shared" si="7"/>
        <v>0</v>
      </c>
      <c r="G90" s="38">
        <f t="shared" si="7"/>
        <v>0</v>
      </c>
      <c r="H90" s="38">
        <f t="shared" si="7"/>
        <v>0</v>
      </c>
    </row>
    <row r="91" spans="1:9" x14ac:dyDescent="0.25">
      <c r="A91" s="32">
        <v>2</v>
      </c>
      <c r="B91" s="72" t="s">
        <v>107</v>
      </c>
      <c r="C91" s="31"/>
      <c r="D91" s="32"/>
      <c r="E91" s="32"/>
      <c r="F91" s="32"/>
      <c r="G91" s="32"/>
      <c r="H91" s="32"/>
    </row>
    <row r="92" spans="1:9" x14ac:dyDescent="0.25">
      <c r="A92" s="32"/>
      <c r="B92" s="32" t="s">
        <v>108</v>
      </c>
      <c r="C92" s="70">
        <v>64.468410000000006</v>
      </c>
      <c r="D92" s="70">
        <v>41.744140000000002</v>
      </c>
      <c r="E92" s="70">
        <v>42.51587</v>
      </c>
      <c r="F92" s="70">
        <v>42.176749999999998</v>
      </c>
      <c r="G92" s="70">
        <v>34.338230000000003</v>
      </c>
      <c r="H92" s="70">
        <v>30.666889999999999</v>
      </c>
    </row>
    <row r="93" spans="1:9" x14ac:dyDescent="0.25">
      <c r="A93" s="32"/>
      <c r="B93" s="32" t="s">
        <v>109</v>
      </c>
      <c r="C93" s="70">
        <v>0</v>
      </c>
      <c r="D93" s="70">
        <v>0</v>
      </c>
      <c r="E93" s="70">
        <v>0</v>
      </c>
      <c r="F93" s="70">
        <v>0</v>
      </c>
      <c r="G93" s="70">
        <v>0</v>
      </c>
      <c r="H93" s="70">
        <v>0</v>
      </c>
    </row>
    <row r="94" spans="1:9" x14ac:dyDescent="0.25">
      <c r="A94" s="32"/>
      <c r="B94" s="32" t="s">
        <v>110</v>
      </c>
      <c r="C94" s="70">
        <v>0</v>
      </c>
      <c r="D94" s="70">
        <v>0</v>
      </c>
      <c r="E94" s="70">
        <v>0</v>
      </c>
      <c r="F94" s="70">
        <v>0</v>
      </c>
      <c r="G94" s="70">
        <v>0</v>
      </c>
      <c r="H94" s="70">
        <v>0</v>
      </c>
    </row>
    <row r="95" spans="1:9" x14ac:dyDescent="0.25">
      <c r="A95" s="32"/>
      <c r="B95" s="72" t="s">
        <v>106</v>
      </c>
      <c r="C95" s="37">
        <f t="shared" ref="C95:H95" si="8">SUM(C92:C94)</f>
        <v>64.468410000000006</v>
      </c>
      <c r="D95" s="37">
        <f t="shared" si="8"/>
        <v>41.744140000000002</v>
      </c>
      <c r="E95" s="37">
        <f t="shared" si="8"/>
        <v>42.51587</v>
      </c>
      <c r="F95" s="37">
        <f t="shared" si="8"/>
        <v>42.176749999999998</v>
      </c>
      <c r="G95" s="37">
        <f t="shared" si="8"/>
        <v>34.338230000000003</v>
      </c>
      <c r="H95" s="37">
        <f t="shared" si="8"/>
        <v>30.666889999999999</v>
      </c>
    </row>
    <row r="96" spans="1:9" s="3" customFormat="1" x14ac:dyDescent="0.25">
      <c r="A96" s="32"/>
      <c r="B96" s="32"/>
      <c r="C96" s="70">
        <f t="shared" ref="C96:H96" si="9">+C95-C16</f>
        <v>0</v>
      </c>
      <c r="D96" s="70">
        <f t="shared" si="9"/>
        <v>0</v>
      </c>
      <c r="E96" s="70">
        <f t="shared" si="9"/>
        <v>0</v>
      </c>
      <c r="F96" s="70">
        <f t="shared" si="9"/>
        <v>0</v>
      </c>
      <c r="G96" s="70">
        <f t="shared" si="9"/>
        <v>0</v>
      </c>
      <c r="H96" s="70">
        <f t="shared" si="9"/>
        <v>0</v>
      </c>
      <c r="I96" s="2"/>
    </row>
    <row r="97" spans="1:9" s="3" customFormat="1" x14ac:dyDescent="0.25">
      <c r="A97" s="32">
        <v>3</v>
      </c>
      <c r="B97" s="72" t="s">
        <v>99</v>
      </c>
      <c r="C97" s="31"/>
      <c r="D97" s="32"/>
      <c r="E97" s="32"/>
      <c r="F97" s="32"/>
      <c r="G97" s="32"/>
      <c r="H97" s="32"/>
      <c r="I97" s="2"/>
    </row>
    <row r="98" spans="1:9" s="3" customFormat="1" x14ac:dyDescent="0.25">
      <c r="A98" s="32"/>
      <c r="B98" s="32" t="s">
        <v>111</v>
      </c>
      <c r="C98" s="73">
        <v>-9.2437741999999989</v>
      </c>
      <c r="D98" s="73">
        <v>-8.9873399999999997</v>
      </c>
      <c r="E98" s="73">
        <v>-9.8163720999999988</v>
      </c>
      <c r="F98" s="73">
        <v>-9.3727488000000001</v>
      </c>
      <c r="G98" s="73">
        <v>-7.5004281000000006</v>
      </c>
      <c r="H98" s="73">
        <v>-9.7809547999999999</v>
      </c>
      <c r="I98" s="2"/>
    </row>
    <row r="99" spans="1:9" s="3" customFormat="1" x14ac:dyDescent="0.25">
      <c r="A99" s="32"/>
      <c r="B99" s="32" t="s">
        <v>112</v>
      </c>
      <c r="C99" s="73">
        <v>0</v>
      </c>
      <c r="D99" s="73">
        <v>0</v>
      </c>
      <c r="E99" s="73">
        <v>0</v>
      </c>
      <c r="F99" s="73">
        <v>0</v>
      </c>
      <c r="G99" s="73">
        <v>0</v>
      </c>
      <c r="H99" s="73">
        <v>0</v>
      </c>
      <c r="I99" s="2"/>
    </row>
    <row r="100" spans="1:9" s="3" customFormat="1" x14ac:dyDescent="0.25">
      <c r="A100" s="32"/>
      <c r="B100" s="32" t="s">
        <v>113</v>
      </c>
      <c r="C100" s="73">
        <v>0</v>
      </c>
      <c r="D100" s="73">
        <v>0</v>
      </c>
      <c r="E100" s="73">
        <v>0</v>
      </c>
      <c r="F100" s="73">
        <v>0</v>
      </c>
      <c r="G100" s="73">
        <v>0</v>
      </c>
      <c r="H100" s="73">
        <v>0</v>
      </c>
      <c r="I100" s="2"/>
    </row>
    <row r="101" spans="1:9" s="3" customFormat="1" x14ac:dyDescent="0.25">
      <c r="A101" s="32"/>
      <c r="B101" s="32" t="s">
        <v>114</v>
      </c>
      <c r="C101" s="73">
        <v>-0.38501999999999997</v>
      </c>
      <c r="D101" s="73">
        <v>-0.31429000000000001</v>
      </c>
      <c r="E101" s="73">
        <v>-0.33667000000000002</v>
      </c>
      <c r="F101" s="73">
        <v>-4.7010000000000003E-2</v>
      </c>
      <c r="G101" s="73">
        <v>-0.14518</v>
      </c>
      <c r="H101" s="73">
        <v>-1.7239999999999998E-2</v>
      </c>
      <c r="I101" s="2"/>
    </row>
    <row r="102" spans="1:9" s="3" customFormat="1" x14ac:dyDescent="0.25">
      <c r="A102" s="32"/>
      <c r="B102" s="74" t="s">
        <v>115</v>
      </c>
      <c r="C102" s="73">
        <v>-0.85043000000000002</v>
      </c>
      <c r="D102" s="73">
        <v>-0.92595000000000005</v>
      </c>
      <c r="E102" s="73">
        <v>-2.9434</v>
      </c>
      <c r="F102" s="73">
        <v>-0.67940999999999996</v>
      </c>
      <c r="G102" s="73">
        <v>-0.68281999999999998</v>
      </c>
      <c r="H102" s="73">
        <v>-0.41448000000000002</v>
      </c>
      <c r="I102" s="2"/>
    </row>
    <row r="103" spans="1:9" s="3" customFormat="1" x14ac:dyDescent="0.25">
      <c r="A103" s="32"/>
      <c r="B103" s="74" t="s">
        <v>110</v>
      </c>
      <c r="C103" s="73">
        <v>0</v>
      </c>
      <c r="D103" s="73">
        <v>0</v>
      </c>
      <c r="E103" s="73">
        <v>0</v>
      </c>
      <c r="F103" s="73">
        <v>0</v>
      </c>
      <c r="G103" s="73">
        <v>0</v>
      </c>
      <c r="H103" s="73">
        <v>0</v>
      </c>
      <c r="I103" s="2"/>
    </row>
    <row r="104" spans="1:9" s="3" customFormat="1" x14ac:dyDescent="0.25">
      <c r="A104" s="32"/>
      <c r="B104" s="72" t="s">
        <v>106</v>
      </c>
      <c r="C104" s="41">
        <f t="shared" ref="C104:H104" si="10">+SUM(C98:C103)</f>
        <v>-10.479224199999999</v>
      </c>
      <c r="D104" s="41">
        <f t="shared" si="10"/>
        <v>-10.22758</v>
      </c>
      <c r="E104" s="41">
        <f t="shared" si="10"/>
        <v>-13.096442099999999</v>
      </c>
      <c r="F104" s="41">
        <f t="shared" si="10"/>
        <v>-10.099168800000001</v>
      </c>
      <c r="G104" s="41">
        <f t="shared" si="10"/>
        <v>-8.3284281</v>
      </c>
      <c r="H104" s="41">
        <f t="shared" si="10"/>
        <v>-10.212674799999998</v>
      </c>
      <c r="I104" s="2"/>
    </row>
    <row r="105" spans="1:9" s="3" customFormat="1" x14ac:dyDescent="0.25">
      <c r="A105" s="32"/>
      <c r="B105" s="32"/>
      <c r="C105" s="73">
        <f t="shared" ref="C105:H105" si="11">+C104-C78</f>
        <v>0</v>
      </c>
      <c r="D105" s="73">
        <f t="shared" si="11"/>
        <v>0</v>
      </c>
      <c r="E105" s="73">
        <f t="shared" si="11"/>
        <v>0</v>
      </c>
      <c r="F105" s="73">
        <f t="shared" si="11"/>
        <v>0</v>
      </c>
      <c r="G105" s="73">
        <f t="shared" si="11"/>
        <v>0</v>
      </c>
      <c r="H105" s="73">
        <f t="shared" si="11"/>
        <v>0</v>
      </c>
      <c r="I105" s="2"/>
    </row>
  </sheetData>
  <mergeCells count="5">
    <mergeCell ref="F1:G1"/>
    <mergeCell ref="A2:G2"/>
    <mergeCell ref="C4:G4"/>
    <mergeCell ref="C5:G5"/>
    <mergeCell ref="H42:H43"/>
  </mergeCells>
  <pageMargins left="0.5" right="0.5" top="0.5" bottom="0.5" header="0.5" footer="0.5"/>
  <pageSetup scale="59" fitToHeight="2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5"/>
  <sheetViews>
    <sheetView topLeftCell="C61" workbookViewId="0">
      <selection activeCell="H78" sqref="H78:H81"/>
    </sheetView>
  </sheetViews>
  <sheetFormatPr defaultColWidth="9.140625" defaultRowHeight="15" x14ac:dyDescent="0.25"/>
  <cols>
    <col min="1" max="1" width="7.140625" style="3" customWidth="1"/>
    <col min="2" max="2" width="48" style="3" customWidth="1"/>
    <col min="3" max="3" width="14" style="2" customWidth="1"/>
    <col min="4" max="5" width="14.28515625" style="3" customWidth="1"/>
    <col min="6" max="6" width="13.7109375" style="3" customWidth="1"/>
    <col min="7" max="7" width="12.85546875" style="3" customWidth="1"/>
    <col min="8" max="8" width="12.28515625" style="3" customWidth="1"/>
    <col min="9" max="16384" width="9.140625" style="2"/>
  </cols>
  <sheetData>
    <row r="1" spans="1:8" x14ac:dyDescent="0.25">
      <c r="A1" s="42"/>
      <c r="B1" s="42"/>
      <c r="C1" s="42"/>
      <c r="D1" s="42"/>
      <c r="E1" s="42"/>
      <c r="F1" s="86" t="s">
        <v>116</v>
      </c>
      <c r="G1" s="86"/>
    </row>
    <row r="2" spans="1:8" x14ac:dyDescent="0.25">
      <c r="A2" s="86" t="s">
        <v>0</v>
      </c>
      <c r="B2" s="86"/>
      <c r="C2" s="86"/>
      <c r="D2" s="86"/>
      <c r="E2" s="86"/>
      <c r="F2" s="86"/>
      <c r="G2" s="86"/>
    </row>
    <row r="3" spans="1:8" x14ac:dyDescent="0.25">
      <c r="A3" s="42"/>
      <c r="B3" s="42"/>
      <c r="C3" s="42"/>
      <c r="D3" s="42"/>
      <c r="E3" s="42"/>
      <c r="F3" s="42"/>
      <c r="G3" s="42"/>
    </row>
    <row r="4" spans="1:8" x14ac:dyDescent="0.25">
      <c r="A4" s="42"/>
      <c r="B4" s="43" t="s">
        <v>1</v>
      </c>
      <c r="C4" s="88" t="s">
        <v>2</v>
      </c>
      <c r="D4" s="88"/>
      <c r="E4" s="88"/>
      <c r="F4" s="88"/>
      <c r="G4" s="88"/>
    </row>
    <row r="5" spans="1:8" x14ac:dyDescent="0.25">
      <c r="A5" s="42"/>
      <c r="B5" s="43" t="s">
        <v>3</v>
      </c>
      <c r="C5" s="88" t="s">
        <v>130</v>
      </c>
      <c r="D5" s="88"/>
      <c r="E5" s="88"/>
      <c r="F5" s="88"/>
      <c r="G5" s="88"/>
    </row>
    <row r="7" spans="1:8" ht="15.75" thickBot="1" x14ac:dyDescent="0.3">
      <c r="A7" s="45"/>
      <c r="B7" s="46"/>
      <c r="C7" s="46"/>
      <c r="F7" s="3" t="s">
        <v>4</v>
      </c>
    </row>
    <row r="8" spans="1:8" ht="29.25" customHeight="1" x14ac:dyDescent="0.25">
      <c r="A8" s="47" t="s">
        <v>5</v>
      </c>
      <c r="B8" s="48" t="s">
        <v>6</v>
      </c>
      <c r="C8" s="49" t="s">
        <v>7</v>
      </c>
      <c r="D8" s="49" t="s">
        <v>8</v>
      </c>
      <c r="E8" s="49" t="s">
        <v>9</v>
      </c>
      <c r="F8" s="49" t="s">
        <v>10</v>
      </c>
      <c r="G8" s="49" t="s">
        <v>11</v>
      </c>
      <c r="H8" s="49" t="s">
        <v>12</v>
      </c>
    </row>
    <row r="9" spans="1:8" s="3" customFormat="1" ht="15.75" x14ac:dyDescent="0.25">
      <c r="A9" s="50">
        <v>1</v>
      </c>
      <c r="B9" s="51" t="s">
        <v>13</v>
      </c>
      <c r="C9" s="52">
        <v>1023.5040890000002</v>
      </c>
      <c r="D9" s="52">
        <v>862.69786350000004</v>
      </c>
      <c r="E9" s="52">
        <v>887.69485420000001</v>
      </c>
      <c r="F9" s="52">
        <v>421.42738959999991</v>
      </c>
      <c r="G9" s="52">
        <v>343.56314259999999</v>
      </c>
      <c r="H9" s="52">
        <v>768.42415150000011</v>
      </c>
    </row>
    <row r="10" spans="1:8" s="3" customFormat="1" ht="15.75" x14ac:dyDescent="0.25">
      <c r="A10" s="50">
        <v>2</v>
      </c>
      <c r="B10" s="51" t="s">
        <v>14</v>
      </c>
      <c r="C10" s="52">
        <v>981.40299249999987</v>
      </c>
      <c r="D10" s="52">
        <v>1110.3342210999999</v>
      </c>
      <c r="E10" s="52">
        <v>1197.8836856999999</v>
      </c>
      <c r="F10" s="52">
        <v>1184.8428472999999</v>
      </c>
      <c r="G10" s="52">
        <v>1284.5254666000001</v>
      </c>
      <c r="H10" s="52">
        <v>1728.9494348999997</v>
      </c>
    </row>
    <row r="11" spans="1:8" s="3" customFormat="1" ht="15.75" x14ac:dyDescent="0.25">
      <c r="A11" s="50">
        <v>3</v>
      </c>
      <c r="B11" s="51" t="s">
        <v>15</v>
      </c>
      <c r="C11" s="52">
        <v>143.91492289999999</v>
      </c>
      <c r="D11" s="52">
        <v>157.90227999999999</v>
      </c>
      <c r="E11" s="52">
        <v>159.13552999999999</v>
      </c>
      <c r="F11" s="52">
        <v>159.10004000000001</v>
      </c>
      <c r="G11" s="52">
        <v>168.73991000000001</v>
      </c>
      <c r="H11" s="52">
        <v>154.9051</v>
      </c>
    </row>
    <row r="12" spans="1:8" s="3" customFormat="1" ht="15.75" x14ac:dyDescent="0.25">
      <c r="A12" s="50">
        <v>4</v>
      </c>
      <c r="B12" s="51" t="s">
        <v>16</v>
      </c>
      <c r="C12" s="52">
        <v>741.50369940000007</v>
      </c>
      <c r="D12" s="52">
        <v>729.38278450000007</v>
      </c>
      <c r="E12" s="52">
        <v>821.29923359999998</v>
      </c>
      <c r="F12" s="52">
        <v>1001.5720608</v>
      </c>
      <c r="G12" s="52">
        <v>1059.6966245000001</v>
      </c>
      <c r="H12" s="52">
        <v>1086.3702424000001</v>
      </c>
    </row>
    <row r="13" spans="1:8" s="3" customFormat="1" ht="15.75" x14ac:dyDescent="0.25">
      <c r="A13" s="50">
        <v>5</v>
      </c>
      <c r="B13" s="51" t="s">
        <v>17</v>
      </c>
      <c r="C13" s="52">
        <v>672.38473700000009</v>
      </c>
      <c r="D13" s="53">
        <v>582.87554</v>
      </c>
      <c r="E13" s="53">
        <v>329.36243000000002</v>
      </c>
      <c r="F13" s="53">
        <v>389.19878</v>
      </c>
      <c r="G13" s="53">
        <v>521.18367000000001</v>
      </c>
      <c r="H13" s="53">
        <v>844.75575000000003</v>
      </c>
    </row>
    <row r="14" spans="1:8" s="3" customFormat="1" ht="15.75" x14ac:dyDescent="0.25">
      <c r="A14" s="50">
        <v>6</v>
      </c>
      <c r="B14" s="51" t="s">
        <v>18</v>
      </c>
      <c r="C14" s="54"/>
      <c r="D14" s="54"/>
      <c r="E14" s="54"/>
      <c r="F14" s="54"/>
      <c r="G14" s="54"/>
      <c r="H14" s="54"/>
    </row>
    <row r="15" spans="1:8" s="3" customFormat="1" ht="15.75" x14ac:dyDescent="0.25">
      <c r="A15" s="55">
        <v>6.1</v>
      </c>
      <c r="B15" s="51" t="s">
        <v>19</v>
      </c>
      <c r="C15" s="52">
        <v>0.89285999999999999</v>
      </c>
      <c r="D15" s="52">
        <v>0.89285999999999999</v>
      </c>
      <c r="E15" s="52">
        <v>0.89285999999999999</v>
      </c>
      <c r="F15" s="52">
        <v>0.89285999999999999</v>
      </c>
      <c r="G15" s="52">
        <v>0.89285999999999999</v>
      </c>
      <c r="H15" s="52">
        <v>0.89285999999999999</v>
      </c>
    </row>
    <row r="16" spans="1:8" s="3" customFormat="1" ht="15.75" x14ac:dyDescent="0.25">
      <c r="A16" s="55">
        <v>6.2</v>
      </c>
      <c r="B16" s="51" t="s">
        <v>20</v>
      </c>
      <c r="C16" s="52">
        <v>195.46162710000002</v>
      </c>
      <c r="D16" s="52">
        <v>172.06120999999999</v>
      </c>
      <c r="E16" s="52">
        <v>154.62524999999999</v>
      </c>
      <c r="F16" s="52">
        <v>160.3822792</v>
      </c>
      <c r="G16" s="52">
        <v>135.5106796</v>
      </c>
      <c r="H16" s="52">
        <v>176.62378000000001</v>
      </c>
    </row>
    <row r="17" spans="1:8" s="3" customFormat="1" ht="15.75" x14ac:dyDescent="0.25">
      <c r="A17" s="55">
        <v>6.3</v>
      </c>
      <c r="B17" s="51" t="s">
        <v>21</v>
      </c>
      <c r="C17" s="52">
        <v>178.12568390000001</v>
      </c>
      <c r="D17" s="52">
        <v>208.31772869999998</v>
      </c>
      <c r="E17" s="52">
        <v>214.0365457</v>
      </c>
      <c r="F17" s="52">
        <v>196.69166089999999</v>
      </c>
      <c r="G17" s="52">
        <v>153.3945415</v>
      </c>
      <c r="H17" s="52">
        <v>144.87559439999998</v>
      </c>
    </row>
    <row r="18" spans="1:8" s="3" customFormat="1" ht="15.75" x14ac:dyDescent="0.25">
      <c r="A18" s="55">
        <v>6.4</v>
      </c>
      <c r="B18" s="51" t="s">
        <v>22</v>
      </c>
      <c r="C18" s="52">
        <v>42.740185199999992</v>
      </c>
      <c r="D18" s="52">
        <v>38.968936200000002</v>
      </c>
      <c r="E18" s="52">
        <v>35.700635499999997</v>
      </c>
      <c r="F18" s="52">
        <v>64.280113900000003</v>
      </c>
      <c r="G18" s="52">
        <v>47.622318899999996</v>
      </c>
      <c r="H18" s="52">
        <v>46.312121699999999</v>
      </c>
    </row>
    <row r="19" spans="1:8" s="3" customFormat="1" ht="15.75" x14ac:dyDescent="0.25">
      <c r="A19" s="55">
        <v>6.5</v>
      </c>
      <c r="B19" s="51" t="s">
        <v>23</v>
      </c>
      <c r="C19" s="52">
        <v>2.9652500000000002</v>
      </c>
      <c r="D19" s="52">
        <v>9.3110700000000008</v>
      </c>
      <c r="E19" s="52">
        <v>5.4748000000000001</v>
      </c>
      <c r="F19" s="52">
        <v>14.65001</v>
      </c>
      <c r="G19" s="52">
        <v>6.9748549999999998</v>
      </c>
      <c r="H19" s="52">
        <v>56.373919999999998</v>
      </c>
    </row>
    <row r="20" spans="1:8" s="3" customFormat="1" ht="15.75" x14ac:dyDescent="0.25">
      <c r="A20" s="55">
        <v>6.6</v>
      </c>
      <c r="B20" s="51" t="s">
        <v>24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</row>
    <row r="21" spans="1:8" s="3" customFormat="1" ht="15.75" x14ac:dyDescent="0.25">
      <c r="A21" s="55">
        <v>6.7</v>
      </c>
      <c r="B21" s="51" t="s">
        <v>25</v>
      </c>
      <c r="C21" s="52">
        <v>0</v>
      </c>
      <c r="D21" s="52">
        <v>0</v>
      </c>
      <c r="E21" s="52">
        <v>0</v>
      </c>
      <c r="F21" s="52">
        <v>0</v>
      </c>
      <c r="G21" s="52">
        <v>0</v>
      </c>
      <c r="H21" s="52">
        <v>0</v>
      </c>
    </row>
    <row r="22" spans="1:8" s="3" customFormat="1" ht="15.75" x14ac:dyDescent="0.25">
      <c r="A22" s="55">
        <v>6.8</v>
      </c>
      <c r="B22" s="51" t="s">
        <v>26</v>
      </c>
      <c r="C22" s="52">
        <v>8.7890034999999997</v>
      </c>
      <c r="D22" s="52">
        <v>10.885383999999998</v>
      </c>
      <c r="E22" s="52">
        <v>19.377292300000001</v>
      </c>
      <c r="F22" s="52">
        <v>19.888042599999999</v>
      </c>
      <c r="G22" s="52">
        <v>20.774628700000001</v>
      </c>
      <c r="H22" s="52">
        <v>20.020401200000002</v>
      </c>
    </row>
    <row r="23" spans="1:8" s="3" customFormat="1" ht="15.75" x14ac:dyDescent="0.25">
      <c r="A23" s="55">
        <v>6.9</v>
      </c>
      <c r="B23" s="51" t="s">
        <v>27</v>
      </c>
      <c r="C23" s="52">
        <v>26.248000000000001</v>
      </c>
      <c r="D23" s="52">
        <v>28.872800000000002</v>
      </c>
      <c r="E23" s="52">
        <v>28.872800000000002</v>
      </c>
      <c r="F23" s="52">
        <v>28.872800000000002</v>
      </c>
      <c r="G23" s="52">
        <v>28.873000000000001</v>
      </c>
      <c r="H23" s="52">
        <v>28.873000000000001</v>
      </c>
    </row>
    <row r="24" spans="1:8" s="3" customFormat="1" ht="15.75" x14ac:dyDescent="0.25">
      <c r="A24" s="55"/>
      <c r="B24" s="51" t="s">
        <v>28</v>
      </c>
      <c r="C24" s="56">
        <f t="shared" ref="C24:H24" si="0">+SUM(C15:C23)</f>
        <v>455.22260970000002</v>
      </c>
      <c r="D24" s="56">
        <f t="shared" si="0"/>
        <v>469.30998889999995</v>
      </c>
      <c r="E24" s="56">
        <f t="shared" si="0"/>
        <v>458.98018350000001</v>
      </c>
      <c r="F24" s="56">
        <f t="shared" si="0"/>
        <v>485.6577666</v>
      </c>
      <c r="G24" s="56">
        <f t="shared" si="0"/>
        <v>394.04288369999995</v>
      </c>
      <c r="H24" s="56">
        <f t="shared" si="0"/>
        <v>473.97167729999995</v>
      </c>
    </row>
    <row r="25" spans="1:8" s="3" customFormat="1" ht="15.75" x14ac:dyDescent="0.25">
      <c r="A25" s="55">
        <v>7</v>
      </c>
      <c r="B25" s="51" t="s">
        <v>29</v>
      </c>
      <c r="C25" s="54"/>
      <c r="D25" s="54"/>
      <c r="E25" s="54"/>
      <c r="F25" s="54"/>
      <c r="G25" s="54"/>
      <c r="H25" s="54"/>
    </row>
    <row r="26" spans="1:8" s="3" customFormat="1" ht="15.75" x14ac:dyDescent="0.25">
      <c r="A26" s="55" t="s">
        <v>30</v>
      </c>
      <c r="B26" s="51" t="s">
        <v>31</v>
      </c>
      <c r="C26" s="52">
        <v>2541.4476209999998</v>
      </c>
      <c r="D26" s="52">
        <v>2645.1894288999997</v>
      </c>
      <c r="E26" s="52">
        <v>2786.7051860000001</v>
      </c>
      <c r="F26" s="52">
        <v>2843.3704643999999</v>
      </c>
      <c r="G26" s="52">
        <v>2965.5645749999999</v>
      </c>
      <c r="H26" s="52">
        <v>3081.7067812</v>
      </c>
    </row>
    <row r="27" spans="1:8" s="3" customFormat="1" ht="15.75" x14ac:dyDescent="0.25">
      <c r="A27" s="55" t="s">
        <v>32</v>
      </c>
      <c r="B27" s="51" t="s">
        <v>33</v>
      </c>
      <c r="C27" s="52">
        <v>15.92693</v>
      </c>
      <c r="D27" s="52">
        <v>670.79134680000004</v>
      </c>
      <c r="E27" s="52">
        <v>242.53703480000001</v>
      </c>
      <c r="F27" s="52">
        <v>253.70204000000001</v>
      </c>
      <c r="G27" s="52">
        <v>213.6154756</v>
      </c>
      <c r="H27" s="52">
        <v>140.9957244</v>
      </c>
    </row>
    <row r="28" spans="1:8" s="3" customFormat="1" ht="15.75" x14ac:dyDescent="0.25">
      <c r="A28" s="55" t="s">
        <v>34</v>
      </c>
      <c r="B28" s="51" t="s">
        <v>35</v>
      </c>
      <c r="C28" s="52">
        <v>85.130756700000006</v>
      </c>
      <c r="D28" s="52">
        <v>35.133208799999998</v>
      </c>
      <c r="E28" s="52">
        <v>-15.6366654</v>
      </c>
      <c r="F28" s="52">
        <v>-11.695301100000002</v>
      </c>
      <c r="G28" s="52">
        <v>491.77082270000005</v>
      </c>
      <c r="H28" s="52">
        <v>141.76155929999999</v>
      </c>
    </row>
    <row r="29" spans="1:8" s="3" customFormat="1" ht="15.75" x14ac:dyDescent="0.25">
      <c r="A29" s="55" t="s">
        <v>36</v>
      </c>
      <c r="B29" s="51" t="s">
        <v>37</v>
      </c>
      <c r="C29" s="52">
        <v>191.06463649999998</v>
      </c>
      <c r="D29" s="52">
        <v>221.22050910000002</v>
      </c>
      <c r="E29" s="52">
        <v>224.51503109999999</v>
      </c>
      <c r="F29" s="52">
        <v>232.3636923</v>
      </c>
      <c r="G29" s="52">
        <v>206.20631920000002</v>
      </c>
      <c r="H29" s="52">
        <v>190.44393010000002</v>
      </c>
    </row>
    <row r="30" spans="1:8" s="3" customFormat="1" ht="15.75" x14ac:dyDescent="0.25">
      <c r="A30" s="55" t="s">
        <v>38</v>
      </c>
      <c r="B30" s="51" t="s">
        <v>39</v>
      </c>
      <c r="C30" s="52">
        <v>257.16716500000001</v>
      </c>
      <c r="D30" s="52">
        <v>274.76669699999997</v>
      </c>
      <c r="E30" s="52">
        <v>268.64237809999997</v>
      </c>
      <c r="F30" s="52">
        <v>311.10751390000001</v>
      </c>
      <c r="G30" s="52">
        <v>386.68684229999997</v>
      </c>
      <c r="H30" s="52">
        <v>348.65127150000001</v>
      </c>
    </row>
    <row r="31" spans="1:8" s="3" customFormat="1" ht="15.75" x14ac:dyDescent="0.25">
      <c r="A31" s="55"/>
      <c r="B31" s="51"/>
      <c r="C31" s="52"/>
      <c r="D31" s="52"/>
      <c r="E31" s="52"/>
      <c r="F31" s="52"/>
      <c r="G31" s="52"/>
      <c r="H31" s="52"/>
    </row>
    <row r="32" spans="1:8" s="3" customFormat="1" ht="15.75" x14ac:dyDescent="0.25">
      <c r="A32" s="55">
        <v>7.2</v>
      </c>
      <c r="B32" s="51" t="s">
        <v>40</v>
      </c>
      <c r="C32" s="52"/>
      <c r="D32" s="52"/>
      <c r="E32" s="52"/>
      <c r="F32" s="52"/>
      <c r="G32" s="52"/>
      <c r="H32" s="52"/>
    </row>
    <row r="33" spans="1:8" s="3" customFormat="1" ht="15.75" x14ac:dyDescent="0.25">
      <c r="A33" s="55" t="s">
        <v>41</v>
      </c>
      <c r="B33" s="51" t="s">
        <v>42</v>
      </c>
      <c r="C33" s="52">
        <v>4.2879399999999999</v>
      </c>
      <c r="D33" s="52">
        <v>12.75614</v>
      </c>
      <c r="E33" s="52">
        <v>12.98372</v>
      </c>
      <c r="F33" s="52">
        <v>13.461460000000001</v>
      </c>
      <c r="G33" s="52">
        <v>2.4167800000000002</v>
      </c>
      <c r="H33" s="52">
        <v>7.0762200000000002</v>
      </c>
    </row>
    <row r="34" spans="1:8" s="3" customFormat="1" ht="15.75" x14ac:dyDescent="0.25">
      <c r="A34" s="55" t="s">
        <v>43</v>
      </c>
      <c r="B34" s="51" t="s">
        <v>44</v>
      </c>
      <c r="C34" s="52">
        <v>219.29978350000002</v>
      </c>
      <c r="D34" s="52">
        <v>213.28369839999999</v>
      </c>
      <c r="E34" s="52">
        <v>211.04674100000003</v>
      </c>
      <c r="F34" s="52">
        <v>295.10819720000001</v>
      </c>
      <c r="G34" s="52">
        <v>64.029794500000008</v>
      </c>
      <c r="H34" s="52">
        <v>155.65589649999998</v>
      </c>
    </row>
    <row r="35" spans="1:8" s="3" customFormat="1" ht="15.75" x14ac:dyDescent="0.25">
      <c r="A35" s="55" t="s">
        <v>45</v>
      </c>
      <c r="B35" s="51" t="s">
        <v>46</v>
      </c>
      <c r="C35" s="52">
        <v>24.171037599999998</v>
      </c>
      <c r="D35" s="52">
        <v>55.806717499999998</v>
      </c>
      <c r="E35" s="52">
        <v>52.142359999999996</v>
      </c>
      <c r="F35" s="52">
        <v>43.491864000000007</v>
      </c>
      <c r="G35" s="52">
        <v>57.214869999999998</v>
      </c>
      <c r="H35" s="52">
        <v>42.412039999999998</v>
      </c>
    </row>
    <row r="36" spans="1:8" s="3" customFormat="1" ht="15.75" x14ac:dyDescent="0.25">
      <c r="A36" s="55" t="s">
        <v>47</v>
      </c>
      <c r="B36" s="51" t="s">
        <v>48</v>
      </c>
      <c r="C36" s="52">
        <v>37.783321600000001</v>
      </c>
      <c r="D36" s="52">
        <v>41.362226200000002</v>
      </c>
      <c r="E36" s="52">
        <v>38.317360000000001</v>
      </c>
      <c r="F36" s="52">
        <v>46.899740700000002</v>
      </c>
      <c r="G36" s="52">
        <v>45.133730399999997</v>
      </c>
      <c r="H36" s="52">
        <v>58.309902300000005</v>
      </c>
    </row>
    <row r="37" spans="1:8" s="3" customFormat="1" ht="15.75" x14ac:dyDescent="0.25">
      <c r="A37" s="55" t="s">
        <v>49</v>
      </c>
      <c r="B37" s="51" t="s">
        <v>50</v>
      </c>
      <c r="C37" s="52">
        <v>97.139629800000009</v>
      </c>
      <c r="D37" s="52">
        <v>105.04016590000001</v>
      </c>
      <c r="E37" s="52">
        <v>102.5494719</v>
      </c>
      <c r="F37" s="52">
        <v>130.11154960000002</v>
      </c>
      <c r="G37" s="52">
        <v>115.9989834</v>
      </c>
      <c r="H37" s="52">
        <v>156.42983380000001</v>
      </c>
    </row>
    <row r="38" spans="1:8" s="3" customFormat="1" ht="15.75" x14ac:dyDescent="0.25">
      <c r="A38" s="55"/>
      <c r="B38" s="51" t="s">
        <v>51</v>
      </c>
      <c r="C38" s="52">
        <f t="shared" ref="C38:H38" si="1">C33+C34+C35+C36+C37</f>
        <v>382.68171250000006</v>
      </c>
      <c r="D38" s="52">
        <f t="shared" si="1"/>
        <v>428.24894800000004</v>
      </c>
      <c r="E38" s="52">
        <f t="shared" si="1"/>
        <v>417.03965290000002</v>
      </c>
      <c r="F38" s="52">
        <f t="shared" si="1"/>
        <v>529.07281150000006</v>
      </c>
      <c r="G38" s="52">
        <f t="shared" si="1"/>
        <v>284.79415829999999</v>
      </c>
      <c r="H38" s="52">
        <f t="shared" si="1"/>
        <v>419.88389259999997</v>
      </c>
    </row>
    <row r="39" spans="1:8" s="3" customFormat="1" ht="15.75" x14ac:dyDescent="0.25">
      <c r="A39" s="55"/>
      <c r="B39" s="51"/>
      <c r="C39" s="57"/>
      <c r="D39" s="57"/>
      <c r="E39" s="57"/>
      <c r="F39" s="57"/>
      <c r="G39" s="57"/>
      <c r="H39" s="57"/>
    </row>
    <row r="40" spans="1:8" s="3" customFormat="1" ht="15.75" x14ac:dyDescent="0.25">
      <c r="A40" s="55">
        <v>7.3</v>
      </c>
      <c r="B40" s="51" t="s">
        <v>52</v>
      </c>
      <c r="C40" s="52">
        <v>113.2856286</v>
      </c>
      <c r="D40" s="52">
        <v>104.06445480000001</v>
      </c>
      <c r="E40" s="52">
        <v>53.118846500000004</v>
      </c>
      <c r="F40" s="52">
        <v>38.605234500000002</v>
      </c>
      <c r="G40" s="52">
        <v>-2.7227999999999996E-3</v>
      </c>
      <c r="H40" s="52">
        <v>0</v>
      </c>
    </row>
    <row r="41" spans="1:8" s="3" customFormat="1" ht="15.75" x14ac:dyDescent="0.25">
      <c r="A41" s="55">
        <v>7.4</v>
      </c>
      <c r="B41" s="51" t="s">
        <v>53</v>
      </c>
      <c r="C41" s="52">
        <v>0</v>
      </c>
      <c r="D41" s="52">
        <v>0</v>
      </c>
      <c r="E41" s="52">
        <v>0</v>
      </c>
      <c r="F41" s="52">
        <v>0</v>
      </c>
      <c r="G41" s="52">
        <v>0</v>
      </c>
      <c r="H41" s="52">
        <v>0</v>
      </c>
    </row>
    <row r="42" spans="1:8" s="3" customFormat="1" ht="15.75" x14ac:dyDescent="0.25">
      <c r="A42" s="55">
        <v>7.5</v>
      </c>
      <c r="B42" s="51" t="s">
        <v>54</v>
      </c>
      <c r="C42" s="52">
        <v>75.70030349999999</v>
      </c>
      <c r="D42" s="52">
        <v>75.04112769999999</v>
      </c>
      <c r="E42" s="52">
        <v>133.5086671</v>
      </c>
      <c r="F42" s="52">
        <v>80.711384399999986</v>
      </c>
      <c r="G42" s="52">
        <v>79.639052199999981</v>
      </c>
      <c r="H42" s="92">
        <v>401.48891530000003</v>
      </c>
    </row>
    <row r="43" spans="1:8" s="3" customFormat="1" ht="15.75" x14ac:dyDescent="0.25">
      <c r="A43" s="55">
        <v>7.6</v>
      </c>
      <c r="B43" s="51" t="s">
        <v>55</v>
      </c>
      <c r="C43" s="52">
        <v>190.23286650000003</v>
      </c>
      <c r="D43" s="52">
        <v>105.2551739</v>
      </c>
      <c r="E43" s="52">
        <v>185.29363730000003</v>
      </c>
      <c r="F43" s="52">
        <v>215.98415160000002</v>
      </c>
      <c r="G43" s="52">
        <v>211.64683470000006</v>
      </c>
      <c r="H43" s="93"/>
    </row>
    <row r="44" spans="1:8" s="3" customFormat="1" ht="15.75" x14ac:dyDescent="0.25">
      <c r="A44" s="50"/>
      <c r="B44" s="51" t="s">
        <v>56</v>
      </c>
      <c r="C44" s="56">
        <f t="shared" ref="C44:H44" si="2">C26+C38+C40+C41+C42+C43+C27+C28+C29+C30</f>
        <v>3852.6376202999995</v>
      </c>
      <c r="D44" s="56">
        <f t="shared" si="2"/>
        <v>4559.7108949999993</v>
      </c>
      <c r="E44" s="56">
        <f t="shared" si="2"/>
        <v>4295.7237684000011</v>
      </c>
      <c r="F44" s="56">
        <f t="shared" si="2"/>
        <v>4493.2219915000005</v>
      </c>
      <c r="G44" s="56">
        <f t="shared" si="2"/>
        <v>4839.9213571999999</v>
      </c>
      <c r="H44" s="56">
        <f t="shared" si="2"/>
        <v>4724.9320743999997</v>
      </c>
    </row>
    <row r="45" spans="1:8" s="3" customFormat="1" ht="15.75" x14ac:dyDescent="0.25">
      <c r="A45" s="50">
        <v>8</v>
      </c>
      <c r="B45" s="51" t="s">
        <v>57</v>
      </c>
      <c r="C45" s="52">
        <v>0.70051979999999991</v>
      </c>
      <c r="D45" s="52">
        <v>0.24882560000000001</v>
      </c>
      <c r="E45" s="52">
        <v>0</v>
      </c>
      <c r="F45" s="52">
        <v>0</v>
      </c>
      <c r="G45" s="52">
        <v>0</v>
      </c>
      <c r="H45" s="52">
        <v>0</v>
      </c>
    </row>
    <row r="46" spans="1:8" s="3" customFormat="1" ht="15.75" x14ac:dyDescent="0.25">
      <c r="A46" s="50">
        <v>9</v>
      </c>
      <c r="B46" s="51" t="s">
        <v>58</v>
      </c>
      <c r="C46" s="52">
        <v>641.18169820000003</v>
      </c>
      <c r="D46" s="52">
        <v>112.01056219999998</v>
      </c>
      <c r="E46" s="52">
        <v>89.837795499999984</v>
      </c>
      <c r="F46" s="52">
        <v>97.633143299999986</v>
      </c>
      <c r="G46" s="52">
        <v>11.358669099999998</v>
      </c>
      <c r="H46" s="52">
        <v>62.349268900000006</v>
      </c>
    </row>
    <row r="47" spans="1:8" s="3" customFormat="1" ht="15.75" x14ac:dyDescent="0.25">
      <c r="A47" s="50">
        <v>10</v>
      </c>
      <c r="B47" s="51" t="s">
        <v>59</v>
      </c>
      <c r="C47" s="52">
        <v>0</v>
      </c>
      <c r="D47" s="52">
        <v>0</v>
      </c>
      <c r="E47" s="52">
        <v>0</v>
      </c>
      <c r="F47" s="52">
        <v>-671.37863000000004</v>
      </c>
      <c r="G47" s="52">
        <v>0</v>
      </c>
      <c r="H47" s="52">
        <v>0</v>
      </c>
    </row>
    <row r="48" spans="1:8" s="3" customFormat="1" ht="15.75" x14ac:dyDescent="0.25">
      <c r="A48" s="50">
        <v>11</v>
      </c>
      <c r="B48" s="51" t="s">
        <v>60</v>
      </c>
      <c r="C48" s="52">
        <v>1687.4048303</v>
      </c>
      <c r="D48" s="52">
        <v>1707.332737</v>
      </c>
      <c r="E48" s="52">
        <v>1817.8608552000001</v>
      </c>
      <c r="F48" s="52">
        <v>1867.6544361000001</v>
      </c>
      <c r="G48" s="52">
        <v>1911.4934544999999</v>
      </c>
      <c r="H48" s="52">
        <v>2176.5252243999998</v>
      </c>
    </row>
    <row r="49" spans="1:8" s="3" customFormat="1" ht="15.75" x14ac:dyDescent="0.25">
      <c r="A49" s="50">
        <v>12</v>
      </c>
      <c r="B49" s="51" t="s">
        <v>61</v>
      </c>
      <c r="C49" s="54"/>
      <c r="D49" s="58"/>
      <c r="E49" s="54"/>
      <c r="F49" s="54"/>
      <c r="G49" s="54"/>
      <c r="H49" s="54"/>
    </row>
    <row r="50" spans="1:8" ht="15.75" x14ac:dyDescent="0.25">
      <c r="A50" s="55">
        <v>12.1</v>
      </c>
      <c r="B50" s="51" t="s">
        <v>62</v>
      </c>
      <c r="C50" s="52">
        <v>68.357360099999994</v>
      </c>
      <c r="D50" s="52">
        <v>72.251729999999995</v>
      </c>
      <c r="E50" s="52">
        <v>65.818910000000002</v>
      </c>
      <c r="F50" s="52">
        <v>67.077799999999996</v>
      </c>
      <c r="G50" s="52">
        <v>64.810109999999995</v>
      </c>
      <c r="H50" s="52">
        <v>170.62701420000002</v>
      </c>
    </row>
    <row r="51" spans="1:8" ht="15.75" x14ac:dyDescent="0.25">
      <c r="A51" s="55">
        <v>12.2</v>
      </c>
      <c r="B51" s="51" t="s">
        <v>63</v>
      </c>
      <c r="C51" s="52">
        <v>536.58322450000003</v>
      </c>
      <c r="D51" s="52">
        <v>324.39936390000003</v>
      </c>
      <c r="E51" s="52">
        <v>351.91832850000003</v>
      </c>
      <c r="F51" s="52">
        <v>2.9739355999999999</v>
      </c>
      <c r="G51" s="52">
        <v>2.6529506999999999</v>
      </c>
      <c r="H51" s="52">
        <v>-0.99392170000000002</v>
      </c>
    </row>
    <row r="52" spans="1:8" ht="15.75" x14ac:dyDescent="0.25">
      <c r="A52" s="55">
        <v>12.3</v>
      </c>
      <c r="B52" s="51" t="s">
        <v>64</v>
      </c>
      <c r="C52" s="52">
        <v>19.473293200000001</v>
      </c>
      <c r="D52" s="52">
        <v>16.596124</v>
      </c>
      <c r="E52" s="52">
        <v>17.828198</v>
      </c>
      <c r="F52" s="52">
        <v>17.917226200000002</v>
      </c>
      <c r="G52" s="52">
        <v>25.245629999999998</v>
      </c>
      <c r="H52" s="52">
        <v>25.209810000000001</v>
      </c>
    </row>
    <row r="53" spans="1:8" ht="15.75" x14ac:dyDescent="0.25">
      <c r="A53" s="55">
        <v>12.4</v>
      </c>
      <c r="B53" s="51" t="s">
        <v>65</v>
      </c>
      <c r="C53" s="52">
        <v>6.2294299999999998</v>
      </c>
      <c r="D53" s="52">
        <v>8.3119700000000005</v>
      </c>
      <c r="E53" s="52">
        <v>32.14038</v>
      </c>
      <c r="F53" s="52">
        <v>15.865410000000001</v>
      </c>
      <c r="G53" s="52">
        <v>13.92191</v>
      </c>
      <c r="H53" s="52">
        <v>30.582380000000001</v>
      </c>
    </row>
    <row r="54" spans="1:8" ht="15.75" x14ac:dyDescent="0.25">
      <c r="A54" s="55">
        <v>12.5</v>
      </c>
      <c r="B54" s="51" t="s">
        <v>66</v>
      </c>
      <c r="C54" s="52">
        <v>15.7348269</v>
      </c>
      <c r="D54" s="52">
        <v>15.3303925</v>
      </c>
      <c r="E54" s="52">
        <v>16.283850000000001</v>
      </c>
      <c r="F54" s="52">
        <v>16.277660000000001</v>
      </c>
      <c r="G54" s="52">
        <v>12.83362</v>
      </c>
      <c r="H54" s="52">
        <v>46.793627000000001</v>
      </c>
    </row>
    <row r="55" spans="1:8" s="3" customFormat="1" ht="15.75" x14ac:dyDescent="0.25">
      <c r="A55" s="55">
        <v>12.6</v>
      </c>
      <c r="B55" s="51" t="s">
        <v>67</v>
      </c>
      <c r="C55" s="52">
        <v>23.063600000000001</v>
      </c>
      <c r="D55" s="52">
        <v>24.228750000000002</v>
      </c>
      <c r="E55" s="52">
        <v>30.03772</v>
      </c>
      <c r="F55" s="52">
        <v>32.02243</v>
      </c>
      <c r="G55" s="52">
        <v>33.264000000000003</v>
      </c>
      <c r="H55" s="52">
        <v>40.349029999999999</v>
      </c>
    </row>
    <row r="56" spans="1:8" s="3" customFormat="1" ht="15.75" x14ac:dyDescent="0.25">
      <c r="A56" s="55">
        <v>12.7</v>
      </c>
      <c r="B56" s="51" t="s">
        <v>68</v>
      </c>
      <c r="C56" s="52">
        <v>36.895505499999999</v>
      </c>
      <c r="D56" s="52">
        <v>49.7150453</v>
      </c>
      <c r="E56" s="52">
        <v>88.440151</v>
      </c>
      <c r="F56" s="52">
        <v>468.60633419999999</v>
      </c>
      <c r="G56" s="52">
        <v>154.71523089999999</v>
      </c>
      <c r="H56" s="52">
        <v>80.459185199999993</v>
      </c>
    </row>
    <row r="57" spans="1:8" ht="15.75" x14ac:dyDescent="0.25">
      <c r="A57" s="55">
        <v>12.8</v>
      </c>
      <c r="B57" s="51" t="s">
        <v>69</v>
      </c>
      <c r="C57" s="52">
        <v>0</v>
      </c>
      <c r="D57" s="52">
        <v>0</v>
      </c>
      <c r="E57" s="52">
        <v>0</v>
      </c>
      <c r="F57" s="52">
        <v>0</v>
      </c>
      <c r="G57" s="52">
        <v>0</v>
      </c>
      <c r="H57" s="52">
        <v>0</v>
      </c>
    </row>
    <row r="58" spans="1:8" ht="15.75" x14ac:dyDescent="0.25">
      <c r="A58" s="55">
        <v>12.9</v>
      </c>
      <c r="B58" s="51" t="s">
        <v>70</v>
      </c>
      <c r="C58" s="52">
        <v>0.49431000000000003</v>
      </c>
      <c r="D58" s="52">
        <v>0.46168999999999999</v>
      </c>
      <c r="E58" s="52">
        <v>0.84465999999999997</v>
      </c>
      <c r="F58" s="52">
        <v>0.95772000000000002</v>
      </c>
      <c r="G58" s="52">
        <v>7.6310000000000003E-2</v>
      </c>
      <c r="H58" s="52">
        <v>0.13199</v>
      </c>
    </row>
    <row r="59" spans="1:8" ht="15.75" x14ac:dyDescent="0.25">
      <c r="A59" s="59">
        <v>12.1</v>
      </c>
      <c r="B59" s="51" t="s">
        <v>71</v>
      </c>
      <c r="C59" s="52">
        <v>7.5172762999999998</v>
      </c>
      <c r="D59" s="52">
        <v>25.933688100000001</v>
      </c>
      <c r="E59" s="52">
        <v>13.606668200000001</v>
      </c>
      <c r="F59" s="52">
        <v>22.995116299999999</v>
      </c>
      <c r="G59" s="52">
        <v>15.723191499999999</v>
      </c>
      <c r="H59" s="52">
        <v>35.080575600000003</v>
      </c>
    </row>
    <row r="60" spans="1:8" ht="15.75" x14ac:dyDescent="0.25">
      <c r="A60" s="59">
        <v>12.11</v>
      </c>
      <c r="B60" s="51" t="s">
        <v>72</v>
      </c>
      <c r="C60" s="52">
        <v>13.294290200000002</v>
      </c>
      <c r="D60" s="52">
        <v>14.776885999999994</v>
      </c>
      <c r="E60" s="52">
        <v>6.9662199999999963</v>
      </c>
      <c r="F60" s="52">
        <v>6.1351800000000019</v>
      </c>
      <c r="G60" s="52">
        <v>8.9585399999999957</v>
      </c>
      <c r="H60" s="52">
        <v>3.3295500000000011</v>
      </c>
    </row>
    <row r="61" spans="1:8" ht="15.75" x14ac:dyDescent="0.25">
      <c r="A61" s="59">
        <v>12.12</v>
      </c>
      <c r="B61" s="51" t="s">
        <v>73</v>
      </c>
      <c r="C61" s="52">
        <v>8.2258901000000009</v>
      </c>
      <c r="D61" s="52">
        <v>10.077624999999999</v>
      </c>
      <c r="E61" s="52">
        <v>10.643990000000001</v>
      </c>
      <c r="F61" s="52">
        <v>10.601588999999999</v>
      </c>
      <c r="G61" s="52">
        <v>13.068630000000001</v>
      </c>
      <c r="H61" s="52">
        <v>7.2281475999999998</v>
      </c>
    </row>
    <row r="62" spans="1:8" ht="15.75" x14ac:dyDescent="0.25">
      <c r="A62" s="59">
        <v>12.13</v>
      </c>
      <c r="B62" s="51" t="s">
        <v>74</v>
      </c>
      <c r="C62" s="52">
        <v>12.279044299999999</v>
      </c>
      <c r="D62" s="52">
        <v>10.7573173</v>
      </c>
      <c r="E62" s="52">
        <v>11.2016145</v>
      </c>
      <c r="F62" s="52">
        <v>12.506605200000001</v>
      </c>
      <c r="G62" s="52">
        <v>8.2325163000000003</v>
      </c>
      <c r="H62" s="52">
        <v>5.4904202</v>
      </c>
    </row>
    <row r="63" spans="1:8" ht="15.75" x14ac:dyDescent="0.25">
      <c r="A63" s="59">
        <v>12.14</v>
      </c>
      <c r="B63" s="51" t="s">
        <v>75</v>
      </c>
      <c r="C63" s="52">
        <v>148.73817679999999</v>
      </c>
      <c r="D63" s="52">
        <v>287.1025138</v>
      </c>
      <c r="E63" s="52">
        <v>126.0654571</v>
      </c>
      <c r="F63" s="52">
        <v>120.40147120000002</v>
      </c>
      <c r="G63" s="52">
        <v>152.18130490000001</v>
      </c>
      <c r="H63" s="52">
        <v>173.02061260000002</v>
      </c>
    </row>
    <row r="64" spans="1:8" ht="15.75" x14ac:dyDescent="0.25">
      <c r="A64" s="59"/>
      <c r="B64" s="51" t="s">
        <v>76</v>
      </c>
      <c r="C64" s="52"/>
      <c r="D64" s="52"/>
      <c r="E64" s="52"/>
      <c r="F64" s="52"/>
      <c r="G64" s="52"/>
      <c r="H64" s="52"/>
    </row>
    <row r="65" spans="1:8" ht="15.75" x14ac:dyDescent="0.25">
      <c r="A65" s="59" t="s">
        <v>77</v>
      </c>
      <c r="B65" s="60" t="s">
        <v>78</v>
      </c>
      <c r="C65" s="52">
        <v>30.9088566</v>
      </c>
      <c r="D65" s="52">
        <v>40.979026900000001</v>
      </c>
      <c r="E65" s="52">
        <v>36.9386808</v>
      </c>
      <c r="F65" s="52">
        <v>61.284334199999996</v>
      </c>
      <c r="G65" s="52">
        <v>63.867164299999999</v>
      </c>
      <c r="H65" s="52">
        <v>72.942617599999991</v>
      </c>
    </row>
    <row r="66" spans="1:8" ht="15.75" x14ac:dyDescent="0.25">
      <c r="A66" s="59" t="s">
        <v>79</v>
      </c>
      <c r="B66" s="60" t="s">
        <v>80</v>
      </c>
      <c r="C66" s="52">
        <v>70.376499999999993</v>
      </c>
      <c r="D66" s="52">
        <v>185.09940839999999</v>
      </c>
      <c r="E66" s="52">
        <v>50.023629999999997</v>
      </c>
      <c r="F66" s="52">
        <v>2.0090699999999999</v>
      </c>
      <c r="G66" s="52">
        <v>20.395769999999999</v>
      </c>
      <c r="H66" s="52">
        <v>26.403030000000001</v>
      </c>
    </row>
    <row r="67" spans="1:8" ht="15.75" x14ac:dyDescent="0.25">
      <c r="A67" s="59" t="s">
        <v>81</v>
      </c>
      <c r="B67" s="60" t="s">
        <v>82</v>
      </c>
      <c r="C67" s="52">
        <v>9.7509999999999999E-2</v>
      </c>
      <c r="D67" s="52">
        <v>0</v>
      </c>
      <c r="E67" s="52">
        <v>1.2942100000000001</v>
      </c>
      <c r="F67" s="52">
        <v>1.0083</v>
      </c>
      <c r="G67" s="52">
        <v>1.93102</v>
      </c>
      <c r="H67" s="52">
        <v>2.1472582999999998</v>
      </c>
    </row>
    <row r="68" spans="1:8" ht="15.75" x14ac:dyDescent="0.25">
      <c r="A68" s="59" t="s">
        <v>83</v>
      </c>
      <c r="B68" s="60" t="s">
        <v>84</v>
      </c>
      <c r="C68" s="52">
        <v>0.31868000000000002</v>
      </c>
      <c r="D68" s="52">
        <v>0.24177000000000001</v>
      </c>
      <c r="E68" s="52">
        <v>0.79566000000000003</v>
      </c>
      <c r="F68" s="52">
        <v>2.8519829000000003</v>
      </c>
      <c r="G68" s="52">
        <v>1.2172615</v>
      </c>
      <c r="H68" s="52">
        <v>4.4811943999999997</v>
      </c>
    </row>
    <row r="69" spans="1:8" ht="15.75" x14ac:dyDescent="0.25">
      <c r="A69" s="59" t="s">
        <v>85</v>
      </c>
      <c r="B69" s="60" t="s">
        <v>86</v>
      </c>
      <c r="C69" s="52">
        <v>28.289660099999999</v>
      </c>
      <c r="D69" s="52">
        <v>44.713432099999999</v>
      </c>
      <c r="E69" s="52">
        <v>15.963181400000002</v>
      </c>
      <c r="F69" s="52">
        <v>43.346014699999998</v>
      </c>
      <c r="G69" s="52">
        <v>40.062729400000002</v>
      </c>
      <c r="H69" s="52">
        <v>47.930123700000003</v>
      </c>
    </row>
    <row r="70" spans="1:8" ht="15.75" x14ac:dyDescent="0.25">
      <c r="A70" s="59" t="s">
        <v>87</v>
      </c>
      <c r="B70" s="60" t="s">
        <v>88</v>
      </c>
      <c r="C70" s="52">
        <v>0</v>
      </c>
      <c r="D70" s="52">
        <v>0</v>
      </c>
      <c r="E70" s="52">
        <v>0</v>
      </c>
      <c r="F70" s="52">
        <v>0</v>
      </c>
      <c r="G70" s="52">
        <v>5.6458709999999996</v>
      </c>
      <c r="H70" s="52">
        <v>0</v>
      </c>
    </row>
    <row r="71" spans="1:8" ht="15.75" x14ac:dyDescent="0.25">
      <c r="A71" s="59" t="s">
        <v>89</v>
      </c>
      <c r="B71" s="60" t="s">
        <v>90</v>
      </c>
      <c r="C71" s="52">
        <v>0</v>
      </c>
      <c r="D71" s="52">
        <v>0</v>
      </c>
      <c r="E71" s="52">
        <v>0</v>
      </c>
      <c r="F71" s="52">
        <v>0</v>
      </c>
      <c r="G71" s="52">
        <v>0</v>
      </c>
      <c r="H71" s="52">
        <v>0</v>
      </c>
    </row>
    <row r="72" spans="1:8" ht="15.75" x14ac:dyDescent="0.25">
      <c r="A72" s="59" t="s">
        <v>91</v>
      </c>
      <c r="B72" s="60" t="s">
        <v>92</v>
      </c>
      <c r="C72" s="52"/>
      <c r="D72" s="52"/>
      <c r="E72" s="52"/>
      <c r="F72" s="52">
        <v>0</v>
      </c>
      <c r="G72" s="52">
        <v>0</v>
      </c>
      <c r="H72" s="52"/>
    </row>
    <row r="73" spans="1:8" ht="15.75" x14ac:dyDescent="0.25">
      <c r="A73" s="59" t="s">
        <v>93</v>
      </c>
      <c r="B73" s="60" t="s">
        <v>94</v>
      </c>
      <c r="C73" s="52">
        <v>2.0554700000000001</v>
      </c>
      <c r="D73" s="52">
        <v>3.124428</v>
      </c>
      <c r="E73" s="52">
        <v>5.2480154000000008</v>
      </c>
      <c r="F73" s="52">
        <v>3.1842801000000001</v>
      </c>
      <c r="G73" s="52">
        <v>0.90290839999999994</v>
      </c>
      <c r="H73" s="52">
        <v>1.2726895999999999</v>
      </c>
    </row>
    <row r="74" spans="1:8" ht="15.75" x14ac:dyDescent="0.25">
      <c r="A74" s="59" t="s">
        <v>95</v>
      </c>
      <c r="B74" s="60" t="s">
        <v>96</v>
      </c>
      <c r="C74" s="52">
        <v>16.691500099999985</v>
      </c>
      <c r="D74" s="52">
        <v>12.944448399999999</v>
      </c>
      <c r="E74" s="52">
        <v>15.802079500000005</v>
      </c>
      <c r="F74" s="52">
        <v>6.7174893000000253</v>
      </c>
      <c r="G74" s="52">
        <v>18.158580300000011</v>
      </c>
      <c r="H74" s="52">
        <v>17.843699000000015</v>
      </c>
    </row>
    <row r="75" spans="1:8" ht="15.75" x14ac:dyDescent="0.25">
      <c r="A75" s="59"/>
      <c r="B75" s="51"/>
      <c r="C75" s="52"/>
      <c r="D75" s="52"/>
      <c r="E75" s="52"/>
      <c r="F75" s="52"/>
      <c r="G75" s="52"/>
      <c r="H75" s="52"/>
    </row>
    <row r="76" spans="1:8" ht="15.75" x14ac:dyDescent="0.25">
      <c r="A76" s="50"/>
      <c r="B76" s="51" t="s">
        <v>97</v>
      </c>
      <c r="C76" s="56">
        <f t="shared" ref="C76:H76" si="3">SUM(C50:C63)</f>
        <v>896.88622789999999</v>
      </c>
      <c r="D76" s="56">
        <f t="shared" si="3"/>
        <v>859.94309589999989</v>
      </c>
      <c r="E76" s="56">
        <f t="shared" si="3"/>
        <v>771.79614730000003</v>
      </c>
      <c r="F76" s="56">
        <f t="shared" si="3"/>
        <v>794.3384777</v>
      </c>
      <c r="G76" s="56">
        <f t="shared" si="3"/>
        <v>505.68394429999989</v>
      </c>
      <c r="H76" s="56">
        <f t="shared" si="3"/>
        <v>617.30842070000006</v>
      </c>
    </row>
    <row r="77" spans="1:8" ht="15.75" x14ac:dyDescent="0.25">
      <c r="A77" s="50">
        <v>13</v>
      </c>
      <c r="B77" s="51" t="s">
        <v>98</v>
      </c>
      <c r="C77" s="56">
        <f>+C9+C10+C76+C44+C45+C46+C48+C47+C11+C12+C24+C13</f>
        <v>11096.743947000001</v>
      </c>
      <c r="D77" s="56">
        <f>+D9+D10+D76+D44+D45+D46+D48+D47+D11+D12+D24+D13</f>
        <v>11151.748793700001</v>
      </c>
      <c r="E77" s="56">
        <f>E9+E10+E76+E44+E45+E46+E48+E47+E11+E12+E24+E13</f>
        <v>10829.5744834</v>
      </c>
      <c r="F77" s="56">
        <f>F9+F10+F76+F44+F45+F46+F48+F47+F11+F12+F24+F13</f>
        <v>10223.2683029</v>
      </c>
      <c r="G77" s="56">
        <f>+G9+G10+G76+G44+G45+G46+G48+G47+G11+G12+G24+G13</f>
        <v>11040.2091225</v>
      </c>
      <c r="H77" s="56">
        <f>+H9+H10+H76+H44+H45+H46+H48+H47+H11+H12+H24+H13</f>
        <v>12638.4913445</v>
      </c>
    </row>
    <row r="78" spans="1:8" ht="15.75" x14ac:dyDescent="0.25">
      <c r="A78" s="50">
        <v>14</v>
      </c>
      <c r="B78" s="51" t="s">
        <v>99</v>
      </c>
      <c r="C78" s="52">
        <v>-14.926170800000001</v>
      </c>
      <c r="D78" s="52">
        <v>-14.591888599999999</v>
      </c>
      <c r="E78" s="52">
        <v>-19.0209838</v>
      </c>
      <c r="F78" s="52">
        <v>-16.030895699999999</v>
      </c>
      <c r="G78" s="52">
        <v>-12.400945099999999</v>
      </c>
      <c r="H78" s="52">
        <v>-10.600356200000002</v>
      </c>
    </row>
    <row r="79" spans="1:8" ht="15.75" x14ac:dyDescent="0.25">
      <c r="A79" s="50">
        <v>15</v>
      </c>
      <c r="B79" s="51" t="s">
        <v>100</v>
      </c>
      <c r="C79" s="56">
        <f t="shared" ref="C79:H79" si="4">+C77+C78</f>
        <v>11081.817776200001</v>
      </c>
      <c r="D79" s="56">
        <f t="shared" si="4"/>
        <v>11137.156905100001</v>
      </c>
      <c r="E79" s="56">
        <f t="shared" si="4"/>
        <v>10810.553499600001</v>
      </c>
      <c r="F79" s="56">
        <f t="shared" si="4"/>
        <v>10207.2374072</v>
      </c>
      <c r="G79" s="56">
        <f t="shared" si="4"/>
        <v>11027.8081774</v>
      </c>
      <c r="H79" s="56">
        <f t="shared" si="4"/>
        <v>12627.8909883</v>
      </c>
    </row>
    <row r="80" spans="1:8" ht="15.75" x14ac:dyDescent="0.25">
      <c r="A80" s="50">
        <v>16</v>
      </c>
      <c r="B80" s="61" t="s">
        <v>101</v>
      </c>
      <c r="C80" s="82">
        <v>198.16540685963656</v>
      </c>
      <c r="D80" s="82">
        <v>163.1002729139486</v>
      </c>
      <c r="E80" s="82">
        <v>761.15840182996146</v>
      </c>
      <c r="F80" s="82">
        <v>389.68357826355702</v>
      </c>
      <c r="G80" s="82">
        <v>42.896143322146671</v>
      </c>
      <c r="H80" s="54"/>
    </row>
    <row r="81" spans="1:8" ht="16.5" thickBot="1" x14ac:dyDescent="0.3">
      <c r="A81" s="62"/>
      <c r="B81" s="63" t="s">
        <v>102</v>
      </c>
      <c r="C81" s="64">
        <f t="shared" ref="C81:H81" si="5">+C79+C80</f>
        <v>11279.983183059638</v>
      </c>
      <c r="D81" s="64">
        <f t="shared" si="5"/>
        <v>11300.25717801395</v>
      </c>
      <c r="E81" s="64">
        <f t="shared" si="5"/>
        <v>11571.711901429962</v>
      </c>
      <c r="F81" s="64">
        <f t="shared" si="5"/>
        <v>10596.920985463557</v>
      </c>
      <c r="G81" s="64">
        <f t="shared" si="5"/>
        <v>11070.704320722147</v>
      </c>
      <c r="H81" s="64">
        <f t="shared" si="5"/>
        <v>12627.8909883</v>
      </c>
    </row>
    <row r="82" spans="1:8" ht="15.75" x14ac:dyDescent="0.25">
      <c r="A82" s="65"/>
      <c r="B82" s="66"/>
      <c r="C82" s="67"/>
      <c r="D82" s="67"/>
      <c r="E82" s="67"/>
      <c r="F82" s="67"/>
      <c r="G82" s="67"/>
      <c r="H82" s="67"/>
    </row>
    <row r="83" spans="1:8" ht="15.75" thickBot="1" x14ac:dyDescent="0.3">
      <c r="A83" s="45"/>
      <c r="B83" s="46"/>
      <c r="C83" s="46"/>
      <c r="F83" s="3" t="s">
        <v>4</v>
      </c>
    </row>
    <row r="84" spans="1:8" x14ac:dyDescent="0.25">
      <c r="A84" s="47" t="s">
        <v>5</v>
      </c>
      <c r="B84" s="48" t="s">
        <v>6</v>
      </c>
      <c r="C84" s="49" t="s">
        <v>7</v>
      </c>
      <c r="D84" s="49" t="s">
        <v>8</v>
      </c>
      <c r="E84" s="49" t="s">
        <v>9</v>
      </c>
      <c r="F84" s="49" t="s">
        <v>10</v>
      </c>
      <c r="G84" s="49" t="s">
        <v>11</v>
      </c>
      <c r="H84" s="49" t="s">
        <v>12</v>
      </c>
    </row>
    <row r="85" spans="1:8" x14ac:dyDescent="0.25">
      <c r="A85" s="32">
        <v>1</v>
      </c>
      <c r="B85" s="68" t="s">
        <v>59</v>
      </c>
      <c r="C85" s="31"/>
      <c r="D85" s="32"/>
      <c r="E85" s="32"/>
      <c r="F85" s="32"/>
      <c r="G85" s="32"/>
      <c r="H85" s="32"/>
    </row>
    <row r="86" spans="1:8" x14ac:dyDescent="0.25">
      <c r="A86" s="32"/>
      <c r="B86" s="69" t="s">
        <v>103</v>
      </c>
      <c r="C86" s="70">
        <v>0</v>
      </c>
      <c r="D86" s="71">
        <v>0</v>
      </c>
      <c r="E86" s="71">
        <v>0</v>
      </c>
      <c r="F86" s="71">
        <v>0</v>
      </c>
      <c r="G86" s="71">
        <v>0</v>
      </c>
      <c r="H86" s="71">
        <v>0</v>
      </c>
    </row>
    <row r="87" spans="1:8" x14ac:dyDescent="0.25">
      <c r="A87" s="32"/>
      <c r="B87" s="32" t="s">
        <v>104</v>
      </c>
      <c r="C87" s="70">
        <v>0</v>
      </c>
      <c r="D87" s="70">
        <v>0</v>
      </c>
      <c r="E87" s="70">
        <v>0</v>
      </c>
      <c r="F87" s="70">
        <v>0</v>
      </c>
      <c r="G87" s="70">
        <v>0</v>
      </c>
      <c r="H87" s="70">
        <v>0</v>
      </c>
    </row>
    <row r="88" spans="1:8" x14ac:dyDescent="0.25">
      <c r="A88" s="32"/>
      <c r="B88" s="32" t="s">
        <v>105</v>
      </c>
      <c r="C88" s="70">
        <v>0</v>
      </c>
      <c r="D88" s="70">
        <v>0</v>
      </c>
      <c r="E88" s="70">
        <v>0</v>
      </c>
      <c r="F88" s="70">
        <v>-671.37863000000004</v>
      </c>
      <c r="G88" s="70">
        <v>0</v>
      </c>
      <c r="H88" s="70">
        <v>0</v>
      </c>
    </row>
    <row r="89" spans="1:8" x14ac:dyDescent="0.25">
      <c r="A89" s="32"/>
      <c r="B89" s="72" t="s">
        <v>106</v>
      </c>
      <c r="C89" s="37">
        <f t="shared" ref="C89:H89" si="6">+SUM(C86:C88)</f>
        <v>0</v>
      </c>
      <c r="D89" s="37">
        <f t="shared" si="6"/>
        <v>0</v>
      </c>
      <c r="E89" s="37">
        <f t="shared" si="6"/>
        <v>0</v>
      </c>
      <c r="F89" s="37">
        <f t="shared" si="6"/>
        <v>-671.37863000000004</v>
      </c>
      <c r="G89" s="37">
        <f t="shared" si="6"/>
        <v>0</v>
      </c>
      <c r="H89" s="37">
        <f t="shared" si="6"/>
        <v>0</v>
      </c>
    </row>
    <row r="90" spans="1:8" x14ac:dyDescent="0.25">
      <c r="A90" s="32"/>
      <c r="B90" s="32"/>
      <c r="C90" s="38">
        <f t="shared" ref="C90:H90" si="7">+C89-C47</f>
        <v>0</v>
      </c>
      <c r="D90" s="38">
        <f t="shared" si="7"/>
        <v>0</v>
      </c>
      <c r="E90" s="38">
        <f t="shared" si="7"/>
        <v>0</v>
      </c>
      <c r="F90" s="38">
        <f t="shared" si="7"/>
        <v>0</v>
      </c>
      <c r="G90" s="38">
        <f t="shared" si="7"/>
        <v>0</v>
      </c>
      <c r="H90" s="38">
        <f t="shared" si="7"/>
        <v>0</v>
      </c>
    </row>
    <row r="91" spans="1:8" x14ac:dyDescent="0.25">
      <c r="A91" s="32">
        <v>2</v>
      </c>
      <c r="B91" s="72" t="s">
        <v>107</v>
      </c>
      <c r="C91" s="31"/>
      <c r="D91" s="32"/>
      <c r="E91" s="32"/>
      <c r="F91" s="32"/>
      <c r="G91" s="32"/>
      <c r="H91" s="32"/>
    </row>
    <row r="92" spans="1:8" x14ac:dyDescent="0.25">
      <c r="A92" s="32"/>
      <c r="B92" s="32" t="s">
        <v>108</v>
      </c>
      <c r="C92" s="70">
        <v>68.107529999999997</v>
      </c>
      <c r="D92" s="70">
        <v>71.689170000000004</v>
      </c>
      <c r="E92" s="70">
        <v>82.756429999999995</v>
      </c>
      <c r="F92" s="70">
        <v>88.380499999999998</v>
      </c>
      <c r="G92" s="70">
        <v>50.677529999999997</v>
      </c>
      <c r="H92" s="70">
        <v>58.616570000000003</v>
      </c>
    </row>
    <row r="93" spans="1:8" x14ac:dyDescent="0.25">
      <c r="A93" s="32"/>
      <c r="B93" s="32" t="s">
        <v>109</v>
      </c>
      <c r="C93" s="70">
        <v>0</v>
      </c>
      <c r="D93" s="70">
        <v>0</v>
      </c>
      <c r="E93" s="70">
        <v>0</v>
      </c>
      <c r="F93" s="70">
        <v>0</v>
      </c>
      <c r="G93" s="70">
        <v>0</v>
      </c>
      <c r="H93" s="70">
        <v>0</v>
      </c>
    </row>
    <row r="94" spans="1:8" x14ac:dyDescent="0.25">
      <c r="A94" s="32"/>
      <c r="B94" s="32" t="s">
        <v>110</v>
      </c>
      <c r="C94" s="70">
        <v>127.35409710000002</v>
      </c>
      <c r="D94" s="70">
        <v>100.37203999999998</v>
      </c>
      <c r="E94" s="70">
        <v>71.868819999999999</v>
      </c>
      <c r="F94" s="70">
        <v>72.001779200000001</v>
      </c>
      <c r="G94" s="70">
        <v>84.833149600000013</v>
      </c>
      <c r="H94" s="70">
        <v>118.00721000000001</v>
      </c>
    </row>
    <row r="95" spans="1:8" x14ac:dyDescent="0.25">
      <c r="A95" s="32"/>
      <c r="B95" s="72" t="s">
        <v>106</v>
      </c>
      <c r="C95" s="37">
        <f t="shared" ref="C95:H95" si="8">SUM(C92:C94)</f>
        <v>195.46162710000002</v>
      </c>
      <c r="D95" s="37">
        <f t="shared" si="8"/>
        <v>172.06120999999999</v>
      </c>
      <c r="E95" s="37">
        <f t="shared" si="8"/>
        <v>154.62524999999999</v>
      </c>
      <c r="F95" s="37">
        <f t="shared" si="8"/>
        <v>160.3822792</v>
      </c>
      <c r="G95" s="37">
        <f t="shared" si="8"/>
        <v>135.5106796</v>
      </c>
      <c r="H95" s="37">
        <f t="shared" si="8"/>
        <v>176.62378000000001</v>
      </c>
    </row>
    <row r="96" spans="1:8" s="3" customFormat="1" x14ac:dyDescent="0.25">
      <c r="A96" s="32"/>
      <c r="B96" s="32"/>
      <c r="C96" s="70">
        <f t="shared" ref="C96:H96" si="9">+C95-C16</f>
        <v>0</v>
      </c>
      <c r="D96" s="70">
        <f t="shared" si="9"/>
        <v>0</v>
      </c>
      <c r="E96" s="70">
        <f t="shared" si="9"/>
        <v>0</v>
      </c>
      <c r="F96" s="70">
        <f t="shared" si="9"/>
        <v>0</v>
      </c>
      <c r="G96" s="70">
        <f t="shared" si="9"/>
        <v>0</v>
      </c>
      <c r="H96" s="70">
        <f t="shared" si="9"/>
        <v>0</v>
      </c>
    </row>
    <row r="97" spans="1:8" s="3" customFormat="1" x14ac:dyDescent="0.25">
      <c r="A97" s="32">
        <v>3</v>
      </c>
      <c r="B97" s="72" t="s">
        <v>99</v>
      </c>
      <c r="C97" s="31"/>
      <c r="D97" s="32"/>
      <c r="E97" s="32"/>
      <c r="F97" s="32"/>
      <c r="G97" s="32"/>
      <c r="H97" s="32"/>
    </row>
    <row r="98" spans="1:8" s="3" customFormat="1" x14ac:dyDescent="0.25">
      <c r="A98" s="32"/>
      <c r="B98" s="32" t="s">
        <v>111</v>
      </c>
      <c r="C98" s="73">
        <v>-12.764260800000001</v>
      </c>
      <c r="D98" s="73">
        <v>-12.982998599999998</v>
      </c>
      <c r="E98" s="73">
        <v>-13.721213799999999</v>
      </c>
      <c r="F98" s="73">
        <v>-14.152150699999998</v>
      </c>
      <c r="G98" s="73">
        <v>-11.0934651</v>
      </c>
      <c r="H98" s="73">
        <v>-10.3665162</v>
      </c>
    </row>
    <row r="99" spans="1:8" s="3" customFormat="1" x14ac:dyDescent="0.25">
      <c r="A99" s="32"/>
      <c r="B99" s="32" t="s">
        <v>112</v>
      </c>
      <c r="C99" s="73">
        <v>0</v>
      </c>
      <c r="D99" s="73">
        <v>0</v>
      </c>
      <c r="E99" s="73">
        <v>0</v>
      </c>
      <c r="F99" s="73">
        <v>0</v>
      </c>
      <c r="G99" s="73">
        <v>0</v>
      </c>
      <c r="H99" s="73">
        <v>0</v>
      </c>
    </row>
    <row r="100" spans="1:8" s="3" customFormat="1" x14ac:dyDescent="0.25">
      <c r="A100" s="32"/>
      <c r="B100" s="32" t="s">
        <v>113</v>
      </c>
      <c r="C100" s="73">
        <v>0</v>
      </c>
      <c r="D100" s="73">
        <v>0</v>
      </c>
      <c r="E100" s="73">
        <v>0</v>
      </c>
      <c r="F100" s="73">
        <v>0</v>
      </c>
      <c r="G100" s="73">
        <v>0</v>
      </c>
      <c r="H100" s="73">
        <v>0</v>
      </c>
    </row>
    <row r="101" spans="1:8" s="3" customFormat="1" x14ac:dyDescent="0.25">
      <c r="A101" s="32"/>
      <c r="B101" s="32" t="s">
        <v>114</v>
      </c>
      <c r="C101" s="73">
        <v>-0.21127000000000001</v>
      </c>
      <c r="D101" s="73">
        <v>-7.8200000000000006E-3</v>
      </c>
      <c r="E101" s="73">
        <v>-0.20732999999999999</v>
      </c>
      <c r="F101" s="73">
        <v>-8.6059999999999998E-2</v>
      </c>
      <c r="G101" s="73">
        <v>-4.6940000000000003E-2</v>
      </c>
      <c r="H101" s="73">
        <v>-3.8199999999999998E-2</v>
      </c>
    </row>
    <row r="102" spans="1:8" s="3" customFormat="1" x14ac:dyDescent="0.25">
      <c r="A102" s="32"/>
      <c r="B102" s="74" t="s">
        <v>115</v>
      </c>
      <c r="C102" s="73">
        <v>-1.9506399999999999</v>
      </c>
      <c r="D102" s="73">
        <v>-1.60107</v>
      </c>
      <c r="E102" s="73">
        <v>-5.0924399999999999</v>
      </c>
      <c r="F102" s="73">
        <v>-1.7926850000000001</v>
      </c>
      <c r="G102" s="73">
        <v>-1.26054</v>
      </c>
      <c r="H102" s="73">
        <v>-0.19564000000000001</v>
      </c>
    </row>
    <row r="103" spans="1:8" s="3" customFormat="1" x14ac:dyDescent="0.25">
      <c r="A103" s="32"/>
      <c r="B103" s="74" t="s">
        <v>110</v>
      </c>
      <c r="C103" s="73">
        <v>0</v>
      </c>
      <c r="D103" s="73">
        <v>0</v>
      </c>
      <c r="E103" s="73">
        <v>0</v>
      </c>
      <c r="F103" s="73">
        <v>0</v>
      </c>
      <c r="G103" s="73">
        <v>0</v>
      </c>
      <c r="H103" s="73">
        <v>0</v>
      </c>
    </row>
    <row r="104" spans="1:8" s="3" customFormat="1" x14ac:dyDescent="0.25">
      <c r="A104" s="32"/>
      <c r="B104" s="72" t="s">
        <v>106</v>
      </c>
      <c r="C104" s="41">
        <f t="shared" ref="C104:H104" si="10">+SUM(C98:C103)</f>
        <v>-14.926170800000001</v>
      </c>
      <c r="D104" s="41">
        <f t="shared" si="10"/>
        <v>-14.591888599999999</v>
      </c>
      <c r="E104" s="41">
        <f t="shared" si="10"/>
        <v>-19.0209838</v>
      </c>
      <c r="F104" s="41">
        <f t="shared" si="10"/>
        <v>-16.030895699999999</v>
      </c>
      <c r="G104" s="41">
        <f t="shared" si="10"/>
        <v>-12.400945099999999</v>
      </c>
      <c r="H104" s="41">
        <f t="shared" si="10"/>
        <v>-10.600356199999998</v>
      </c>
    </row>
    <row r="105" spans="1:8" s="3" customFormat="1" x14ac:dyDescent="0.25">
      <c r="A105" s="32"/>
      <c r="B105" s="32"/>
      <c r="C105" s="73">
        <f t="shared" ref="C105:H105" si="11">+C104-C78</f>
        <v>0</v>
      </c>
      <c r="D105" s="73">
        <f t="shared" si="11"/>
        <v>0</v>
      </c>
      <c r="E105" s="73">
        <f t="shared" si="11"/>
        <v>0</v>
      </c>
      <c r="F105" s="73">
        <f t="shared" si="11"/>
        <v>0</v>
      </c>
      <c r="G105" s="73">
        <f t="shared" si="11"/>
        <v>0</v>
      </c>
      <c r="H105" s="73">
        <f t="shared" si="11"/>
        <v>0</v>
      </c>
    </row>
  </sheetData>
  <mergeCells count="5">
    <mergeCell ref="F1:G1"/>
    <mergeCell ref="A2:G2"/>
    <mergeCell ref="C4:G4"/>
    <mergeCell ref="C5:G5"/>
    <mergeCell ref="H42:H43"/>
  </mergeCells>
  <pageMargins left="0.5" right="0.5" top="0.5" bottom="0.5" header="0.5" footer="0.5"/>
  <pageSetup scale="59" fitToHeight="2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4"/>
  <sheetViews>
    <sheetView topLeftCell="C59" workbookViewId="0">
      <selection activeCell="H77" sqref="H77:H80"/>
    </sheetView>
  </sheetViews>
  <sheetFormatPr defaultColWidth="9.140625" defaultRowHeight="15" x14ac:dyDescent="0.25"/>
  <cols>
    <col min="1" max="1" width="7.140625" style="3" customWidth="1"/>
    <col min="2" max="2" width="48" style="3" customWidth="1"/>
    <col min="3" max="3" width="14" style="2" customWidth="1"/>
    <col min="4" max="5" width="14.28515625" style="3" customWidth="1"/>
    <col min="6" max="6" width="13.7109375" style="3" customWidth="1"/>
    <col min="7" max="7" width="12.85546875" style="3" customWidth="1"/>
    <col min="8" max="8" width="12.28515625" style="3" customWidth="1"/>
    <col min="9" max="16384" width="9.140625" style="2"/>
  </cols>
  <sheetData>
    <row r="1" spans="1:8" x14ac:dyDescent="0.25">
      <c r="A1" s="42"/>
      <c r="B1" s="42"/>
      <c r="C1" s="42"/>
      <c r="D1" s="42"/>
      <c r="E1" s="42"/>
      <c r="F1" s="86" t="s">
        <v>116</v>
      </c>
      <c r="G1" s="86"/>
    </row>
    <row r="2" spans="1:8" x14ac:dyDescent="0.25">
      <c r="A2" s="86" t="s">
        <v>0</v>
      </c>
      <c r="B2" s="86"/>
      <c r="C2" s="86"/>
      <c r="D2" s="86"/>
      <c r="E2" s="86"/>
      <c r="F2" s="86"/>
      <c r="G2" s="86"/>
    </row>
    <row r="3" spans="1:8" x14ac:dyDescent="0.25">
      <c r="A3" s="42"/>
      <c r="B3" s="42"/>
      <c r="C3" s="42"/>
      <c r="D3" s="42"/>
      <c r="E3" s="42"/>
      <c r="F3" s="42"/>
      <c r="G3" s="42"/>
    </row>
    <row r="4" spans="1:8" x14ac:dyDescent="0.25">
      <c r="A4" s="42"/>
      <c r="B4" s="43" t="s">
        <v>1</v>
      </c>
      <c r="C4" s="88" t="s">
        <v>2</v>
      </c>
      <c r="D4" s="88"/>
      <c r="E4" s="88"/>
      <c r="F4" s="88"/>
      <c r="G4" s="88"/>
    </row>
    <row r="5" spans="1:8" x14ac:dyDescent="0.25">
      <c r="A5" s="42"/>
      <c r="B5" s="43" t="s">
        <v>3</v>
      </c>
      <c r="C5" s="88" t="s">
        <v>131</v>
      </c>
      <c r="D5" s="88"/>
      <c r="E5" s="88"/>
      <c r="F5" s="88"/>
      <c r="G5" s="88"/>
    </row>
    <row r="6" spans="1:8" ht="15.75" thickBot="1" x14ac:dyDescent="0.3">
      <c r="A6" s="45"/>
      <c r="B6" s="46"/>
      <c r="C6" s="46"/>
      <c r="F6" s="3" t="s">
        <v>4</v>
      </c>
    </row>
    <row r="7" spans="1:8" ht="29.25" customHeight="1" x14ac:dyDescent="0.25">
      <c r="A7" s="47" t="s">
        <v>5</v>
      </c>
      <c r="B7" s="48" t="s">
        <v>6</v>
      </c>
      <c r="C7" s="49" t="s">
        <v>7</v>
      </c>
      <c r="D7" s="49" t="s">
        <v>8</v>
      </c>
      <c r="E7" s="49" t="s">
        <v>9</v>
      </c>
      <c r="F7" s="49" t="s">
        <v>10</v>
      </c>
      <c r="G7" s="49" t="s">
        <v>11</v>
      </c>
      <c r="H7" s="49" t="s">
        <v>12</v>
      </c>
    </row>
    <row r="8" spans="1:8" s="3" customFormat="1" ht="15.75" x14ac:dyDescent="0.25">
      <c r="A8" s="50">
        <v>1</v>
      </c>
      <c r="B8" s="51" t="s">
        <v>13</v>
      </c>
      <c r="C8" s="52">
        <v>552.26711829999999</v>
      </c>
      <c r="D8" s="52">
        <v>695.56650979999995</v>
      </c>
      <c r="E8" s="52">
        <v>471.8244115</v>
      </c>
      <c r="F8" s="52">
        <v>464.93636900000013</v>
      </c>
      <c r="G8" s="52">
        <v>436.73514569999998</v>
      </c>
      <c r="H8" s="52">
        <v>492.85269469999997</v>
      </c>
    </row>
    <row r="9" spans="1:8" s="3" customFormat="1" ht="15.75" x14ac:dyDescent="0.25">
      <c r="A9" s="50">
        <v>2</v>
      </c>
      <c r="B9" s="51" t="s">
        <v>14</v>
      </c>
      <c r="C9" s="52">
        <v>1251.9122196000003</v>
      </c>
      <c r="D9" s="52">
        <v>996.10135530000002</v>
      </c>
      <c r="E9" s="52">
        <v>977.14108969999995</v>
      </c>
      <c r="F9" s="52">
        <v>682.32475409999984</v>
      </c>
      <c r="G9" s="52">
        <v>992.27633309999999</v>
      </c>
      <c r="H9" s="52">
        <v>873.90416930000004</v>
      </c>
    </row>
    <row r="10" spans="1:8" s="3" customFormat="1" ht="15.75" x14ac:dyDescent="0.25">
      <c r="A10" s="50">
        <v>3</v>
      </c>
      <c r="B10" s="51" t="s">
        <v>15</v>
      </c>
      <c r="C10" s="52">
        <v>154.61161000000001</v>
      </c>
      <c r="D10" s="52">
        <v>159.10383970000001</v>
      </c>
      <c r="E10" s="52">
        <v>158.481075</v>
      </c>
      <c r="F10" s="52">
        <v>158.46383</v>
      </c>
      <c r="G10" s="52">
        <v>165.16145</v>
      </c>
      <c r="H10" s="52">
        <v>151.09466</v>
      </c>
    </row>
    <row r="11" spans="1:8" s="3" customFormat="1" ht="15.75" x14ac:dyDescent="0.25">
      <c r="A11" s="50">
        <v>4</v>
      </c>
      <c r="B11" s="51" t="s">
        <v>16</v>
      </c>
      <c r="C11" s="52">
        <v>573.11700670000005</v>
      </c>
      <c r="D11" s="52">
        <v>687.54867309999997</v>
      </c>
      <c r="E11" s="52">
        <v>731.80148020000013</v>
      </c>
      <c r="F11" s="52">
        <v>898.34773349999989</v>
      </c>
      <c r="G11" s="52">
        <v>983.70361219999995</v>
      </c>
      <c r="H11" s="52">
        <v>1065.6379277000001</v>
      </c>
    </row>
    <row r="12" spans="1:8" s="3" customFormat="1" ht="15.75" x14ac:dyDescent="0.25">
      <c r="A12" s="50">
        <v>5</v>
      </c>
      <c r="B12" s="51" t="s">
        <v>17</v>
      </c>
      <c r="C12" s="52">
        <v>950.24590999999998</v>
      </c>
      <c r="D12" s="53">
        <v>536.27607499999999</v>
      </c>
      <c r="E12" s="53">
        <v>549.92741999999998</v>
      </c>
      <c r="F12" s="53">
        <v>465.75788999999997</v>
      </c>
      <c r="G12" s="53">
        <v>1034.1295817</v>
      </c>
      <c r="H12" s="53">
        <v>1404.0796084999999</v>
      </c>
    </row>
    <row r="13" spans="1:8" s="3" customFormat="1" ht="15.75" x14ac:dyDescent="0.25">
      <c r="A13" s="50">
        <v>6</v>
      </c>
      <c r="B13" s="51" t="s">
        <v>18</v>
      </c>
      <c r="C13" s="54"/>
      <c r="D13" s="54"/>
      <c r="E13" s="54"/>
      <c r="F13" s="54"/>
      <c r="G13" s="54"/>
      <c r="H13" s="54"/>
    </row>
    <row r="14" spans="1:8" s="3" customFormat="1" ht="15.75" x14ac:dyDescent="0.25">
      <c r="A14" s="55">
        <v>6.1</v>
      </c>
      <c r="B14" s="51" t="s">
        <v>19</v>
      </c>
      <c r="C14" s="52">
        <v>7.6134599999999999</v>
      </c>
      <c r="D14" s="52">
        <v>6.1853499999999997</v>
      </c>
      <c r="E14" s="52">
        <v>5.5549999999999997</v>
      </c>
      <c r="F14" s="52">
        <v>6.3479999999999999</v>
      </c>
      <c r="G14" s="52">
        <v>7.8129999999999997</v>
      </c>
      <c r="H14" s="52">
        <v>7.1979600000000001</v>
      </c>
    </row>
    <row r="15" spans="1:8" s="3" customFormat="1" ht="15.75" x14ac:dyDescent="0.25">
      <c r="A15" s="55">
        <v>6.2</v>
      </c>
      <c r="B15" s="51" t="s">
        <v>20</v>
      </c>
      <c r="C15" s="52">
        <v>59.718670000000003</v>
      </c>
      <c r="D15" s="52">
        <v>77.558980000000005</v>
      </c>
      <c r="E15" s="52">
        <v>77.157449999999997</v>
      </c>
      <c r="F15" s="52">
        <v>91.826790000000003</v>
      </c>
      <c r="G15" s="52">
        <v>48.096253699999998</v>
      </c>
      <c r="H15" s="52">
        <v>71.127420000000001</v>
      </c>
    </row>
    <row r="16" spans="1:8" s="3" customFormat="1" ht="15.75" x14ac:dyDescent="0.25">
      <c r="A16" s="55">
        <v>6.3</v>
      </c>
      <c r="B16" s="51" t="s">
        <v>21</v>
      </c>
      <c r="C16" s="52">
        <v>162.89113620000001</v>
      </c>
      <c r="D16" s="52">
        <v>164.57415320000001</v>
      </c>
      <c r="E16" s="52">
        <v>171.47851540000002</v>
      </c>
      <c r="F16" s="52">
        <v>155.5229521</v>
      </c>
      <c r="G16" s="52">
        <v>132.79676240000001</v>
      </c>
      <c r="H16" s="52">
        <v>127.9732223</v>
      </c>
    </row>
    <row r="17" spans="1:8" s="3" customFormat="1" ht="15.75" x14ac:dyDescent="0.25">
      <c r="A17" s="55">
        <v>6.4</v>
      </c>
      <c r="B17" s="51" t="s">
        <v>22</v>
      </c>
      <c r="C17" s="52">
        <v>31.836767500000001</v>
      </c>
      <c r="D17" s="52">
        <v>25.924661400000002</v>
      </c>
      <c r="E17" s="52">
        <v>28.393766399999997</v>
      </c>
      <c r="F17" s="52">
        <v>51.194398499999998</v>
      </c>
      <c r="G17" s="52">
        <v>41.323292500000001</v>
      </c>
      <c r="H17" s="52">
        <v>38.787530600000004</v>
      </c>
    </row>
    <row r="18" spans="1:8" s="3" customFormat="1" ht="15.75" x14ac:dyDescent="0.25">
      <c r="A18" s="55">
        <v>6.5</v>
      </c>
      <c r="B18" s="51" t="s">
        <v>23</v>
      </c>
      <c r="C18" s="52">
        <v>2.0096240000000001</v>
      </c>
      <c r="D18" s="52">
        <v>3.2325900000000001</v>
      </c>
      <c r="E18" s="52">
        <v>6.4109299999999996</v>
      </c>
      <c r="F18" s="52">
        <v>5.5717499999999998</v>
      </c>
      <c r="G18" s="52">
        <v>5.0646599999999999</v>
      </c>
      <c r="H18" s="52">
        <v>33.397963900000001</v>
      </c>
    </row>
    <row r="19" spans="1:8" s="3" customFormat="1" ht="15.75" x14ac:dyDescent="0.25">
      <c r="A19" s="55">
        <v>6.6</v>
      </c>
      <c r="B19" s="51" t="s">
        <v>24</v>
      </c>
      <c r="C19" s="52">
        <v>0</v>
      </c>
      <c r="D19" s="52">
        <v>0</v>
      </c>
      <c r="E19" s="52">
        <v>0</v>
      </c>
      <c r="F19" s="52">
        <v>0</v>
      </c>
      <c r="G19" s="52">
        <v>0</v>
      </c>
      <c r="H19" s="52">
        <v>0</v>
      </c>
    </row>
    <row r="20" spans="1:8" s="3" customFormat="1" ht="15.75" x14ac:dyDescent="0.25">
      <c r="A20" s="55">
        <v>6.7</v>
      </c>
      <c r="B20" s="51" t="s">
        <v>25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</row>
    <row r="21" spans="1:8" s="3" customFormat="1" ht="15.75" x14ac:dyDescent="0.25">
      <c r="A21" s="55">
        <v>6.8</v>
      </c>
      <c r="B21" s="51" t="s">
        <v>26</v>
      </c>
      <c r="C21" s="52">
        <v>49.886581700000001</v>
      </c>
      <c r="D21" s="52">
        <v>52.556746199999999</v>
      </c>
      <c r="E21" s="52">
        <v>57.858072999999997</v>
      </c>
      <c r="F21" s="52">
        <v>54.2019728</v>
      </c>
      <c r="G21" s="52">
        <v>58.262946500000005</v>
      </c>
      <c r="H21" s="52">
        <v>70.797130999999993</v>
      </c>
    </row>
    <row r="22" spans="1:8" s="3" customFormat="1" ht="15.75" x14ac:dyDescent="0.25">
      <c r="A22" s="55">
        <v>6.9</v>
      </c>
      <c r="B22" s="51" t="s">
        <v>27</v>
      </c>
      <c r="C22" s="52">
        <v>26.2956</v>
      </c>
      <c r="D22" s="52">
        <v>28.925160000000002</v>
      </c>
      <c r="E22" s="52">
        <v>0</v>
      </c>
      <c r="F22" s="52">
        <v>28.925160000000002</v>
      </c>
      <c r="G22" s="52">
        <v>28.925000000000001</v>
      </c>
      <c r="H22" s="52">
        <v>28.925999999999998</v>
      </c>
    </row>
    <row r="23" spans="1:8" s="3" customFormat="1" ht="15.75" x14ac:dyDescent="0.25">
      <c r="A23" s="55"/>
      <c r="B23" s="51" t="s">
        <v>28</v>
      </c>
      <c r="C23" s="56">
        <f t="shared" ref="C23:H23" si="0">+SUM(C14:C22)</f>
        <v>340.25183939999999</v>
      </c>
      <c r="D23" s="56">
        <f t="shared" si="0"/>
        <v>358.95764080000004</v>
      </c>
      <c r="E23" s="56">
        <f t="shared" si="0"/>
        <v>346.85373479999998</v>
      </c>
      <c r="F23" s="56">
        <f t="shared" si="0"/>
        <v>393.59102340000004</v>
      </c>
      <c r="G23" s="56">
        <f t="shared" si="0"/>
        <v>322.28191510000005</v>
      </c>
      <c r="H23" s="56">
        <f t="shared" si="0"/>
        <v>378.20722779999994</v>
      </c>
    </row>
    <row r="24" spans="1:8" s="3" customFormat="1" ht="15.75" x14ac:dyDescent="0.25">
      <c r="A24" s="55">
        <v>7</v>
      </c>
      <c r="B24" s="51" t="s">
        <v>29</v>
      </c>
      <c r="C24" s="54"/>
      <c r="D24" s="54"/>
      <c r="E24" s="54"/>
      <c r="F24" s="54"/>
      <c r="G24" s="54"/>
      <c r="H24" s="54"/>
    </row>
    <row r="25" spans="1:8" s="3" customFormat="1" ht="15.75" x14ac:dyDescent="0.25">
      <c r="A25" s="55" t="s">
        <v>30</v>
      </c>
      <c r="B25" s="51" t="s">
        <v>31</v>
      </c>
      <c r="C25" s="52">
        <v>1977.9912562</v>
      </c>
      <c r="D25" s="52">
        <v>2059.2614626</v>
      </c>
      <c r="E25" s="52">
        <v>2153.0388401</v>
      </c>
      <c r="F25" s="52">
        <v>2019.3557128999998</v>
      </c>
      <c r="G25" s="52">
        <v>2201.8749936000004</v>
      </c>
      <c r="H25" s="52">
        <v>2335.1815492000001</v>
      </c>
    </row>
    <row r="26" spans="1:8" s="3" customFormat="1" ht="15.75" x14ac:dyDescent="0.25">
      <c r="A26" s="55" t="s">
        <v>32</v>
      </c>
      <c r="B26" s="51" t="s">
        <v>33</v>
      </c>
      <c r="C26" s="52">
        <v>12.15103</v>
      </c>
      <c r="D26" s="52">
        <v>526.19848780000007</v>
      </c>
      <c r="E26" s="52">
        <v>184.57095409999999</v>
      </c>
      <c r="F26" s="52">
        <v>181.56841</v>
      </c>
      <c r="G26" s="52">
        <v>158.8859732</v>
      </c>
      <c r="H26" s="52">
        <v>104.40070679999999</v>
      </c>
    </row>
    <row r="27" spans="1:8" s="3" customFormat="1" ht="15.75" x14ac:dyDescent="0.25">
      <c r="A27" s="55" t="s">
        <v>34</v>
      </c>
      <c r="B27" s="51" t="s">
        <v>35</v>
      </c>
      <c r="C27" s="52">
        <v>62.7693935</v>
      </c>
      <c r="D27" s="52">
        <v>25.292214300000001</v>
      </c>
      <c r="E27" s="52">
        <v>-10.7864559</v>
      </c>
      <c r="F27" s="52">
        <v>-6.0670101000000001</v>
      </c>
      <c r="G27" s="52">
        <v>315.90111589999998</v>
      </c>
      <c r="H27" s="52">
        <v>86.665624499999993</v>
      </c>
    </row>
    <row r="28" spans="1:8" s="3" customFormat="1" ht="15.75" x14ac:dyDescent="0.25">
      <c r="A28" s="55" t="s">
        <v>36</v>
      </c>
      <c r="B28" s="51" t="s">
        <v>37</v>
      </c>
      <c r="C28" s="52">
        <v>149.9953587</v>
      </c>
      <c r="D28" s="52">
        <v>171.84873170000003</v>
      </c>
      <c r="E28" s="52">
        <v>173.26211010000003</v>
      </c>
      <c r="F28" s="52">
        <v>165.39437319999999</v>
      </c>
      <c r="G28" s="52">
        <v>153.20573590000001</v>
      </c>
      <c r="H28" s="52">
        <v>144.6015357</v>
      </c>
    </row>
    <row r="29" spans="1:8" s="3" customFormat="1" ht="15.75" x14ac:dyDescent="0.25">
      <c r="A29" s="55" t="s">
        <v>38</v>
      </c>
      <c r="B29" s="51" t="s">
        <v>39</v>
      </c>
      <c r="C29" s="52">
        <v>208.6318177</v>
      </c>
      <c r="D29" s="52">
        <v>231.0118051</v>
      </c>
      <c r="E29" s="52">
        <v>205.86597839999999</v>
      </c>
      <c r="F29" s="52">
        <v>232.18998760000002</v>
      </c>
      <c r="G29" s="52">
        <v>319.57036590000001</v>
      </c>
      <c r="H29" s="52">
        <v>271.91542770000001</v>
      </c>
    </row>
    <row r="30" spans="1:8" s="3" customFormat="1" ht="15.75" x14ac:dyDescent="0.25">
      <c r="A30" s="55"/>
      <c r="B30" s="51"/>
      <c r="C30" s="52"/>
      <c r="D30" s="52"/>
      <c r="E30" s="52"/>
      <c r="F30" s="52"/>
      <c r="G30" s="52"/>
      <c r="H30" s="52"/>
    </row>
    <row r="31" spans="1:8" s="3" customFormat="1" ht="15.75" x14ac:dyDescent="0.25">
      <c r="A31" s="55">
        <v>7.2</v>
      </c>
      <c r="B31" s="51" t="s">
        <v>40</v>
      </c>
      <c r="C31" s="52"/>
      <c r="D31" s="52"/>
      <c r="E31" s="52"/>
      <c r="F31" s="52"/>
      <c r="G31" s="52"/>
      <c r="H31" s="52"/>
    </row>
    <row r="32" spans="1:8" s="3" customFormat="1" ht="15.75" x14ac:dyDescent="0.25">
      <c r="A32" s="55" t="s">
        <v>41</v>
      </c>
      <c r="B32" s="51" t="s">
        <v>42</v>
      </c>
      <c r="C32" s="52">
        <v>2.2500985999999998</v>
      </c>
      <c r="D32" s="52">
        <v>5.3717576000000005</v>
      </c>
      <c r="E32" s="52">
        <v>4.7481209</v>
      </c>
      <c r="F32" s="52">
        <v>8.2419084999999992</v>
      </c>
      <c r="G32" s="52">
        <v>0</v>
      </c>
      <c r="H32" s="52">
        <v>0</v>
      </c>
    </row>
    <row r="33" spans="1:8" s="3" customFormat="1" ht="15.75" x14ac:dyDescent="0.25">
      <c r="A33" s="55" t="s">
        <v>43</v>
      </c>
      <c r="B33" s="51" t="s">
        <v>44</v>
      </c>
      <c r="C33" s="52">
        <v>162.36811129999998</v>
      </c>
      <c r="D33" s="52">
        <v>157.82856770000001</v>
      </c>
      <c r="E33" s="52">
        <v>180.92592930000001</v>
      </c>
      <c r="F33" s="52">
        <v>234.9286022</v>
      </c>
      <c r="G33" s="52">
        <v>108.56598399999999</v>
      </c>
      <c r="H33" s="52">
        <v>170.4074268</v>
      </c>
    </row>
    <row r="34" spans="1:8" s="3" customFormat="1" ht="15.75" x14ac:dyDescent="0.25">
      <c r="A34" s="55" t="s">
        <v>45</v>
      </c>
      <c r="B34" s="51" t="s">
        <v>46</v>
      </c>
      <c r="C34" s="52">
        <v>13.44272</v>
      </c>
      <c r="D34" s="52">
        <v>41.02176</v>
      </c>
      <c r="E34" s="52">
        <v>37.167400000000001</v>
      </c>
      <c r="F34" s="52">
        <v>33.546289999999999</v>
      </c>
      <c r="G34" s="52">
        <v>40.507249999999999</v>
      </c>
      <c r="H34" s="52">
        <v>32.624989999999997</v>
      </c>
    </row>
    <row r="35" spans="1:8" s="3" customFormat="1" ht="15.75" x14ac:dyDescent="0.25">
      <c r="A35" s="55" t="s">
        <v>47</v>
      </c>
      <c r="B35" s="51" t="s">
        <v>48</v>
      </c>
      <c r="C35" s="52">
        <v>0.1116</v>
      </c>
      <c r="D35" s="52">
        <v>0.35785</v>
      </c>
      <c r="E35" s="52">
        <v>0.21840000000000001</v>
      </c>
      <c r="F35" s="52">
        <v>0.39927000000000001</v>
      </c>
      <c r="G35" s="52">
        <v>0</v>
      </c>
      <c r="H35" s="52">
        <v>0.37620999999999999</v>
      </c>
    </row>
    <row r="36" spans="1:8" s="3" customFormat="1" ht="15.75" x14ac:dyDescent="0.25">
      <c r="A36" s="55" t="s">
        <v>49</v>
      </c>
      <c r="B36" s="51" t="s">
        <v>50</v>
      </c>
      <c r="C36" s="52">
        <v>41.289859900000003</v>
      </c>
      <c r="D36" s="52">
        <v>45.839687400000003</v>
      </c>
      <c r="E36" s="52">
        <v>39.932321000000002</v>
      </c>
      <c r="F36" s="52">
        <v>45.235051200000001</v>
      </c>
      <c r="G36" s="52">
        <v>80.533319599999999</v>
      </c>
      <c r="H36" s="52">
        <v>40.006678100000002</v>
      </c>
    </row>
    <row r="37" spans="1:8" s="3" customFormat="1" ht="15.75" x14ac:dyDescent="0.25">
      <c r="A37" s="55"/>
      <c r="B37" s="51" t="s">
        <v>51</v>
      </c>
      <c r="C37" s="52">
        <f t="shared" ref="C37:H37" si="1">C32+C33+C34+C35+C36</f>
        <v>219.46238980000001</v>
      </c>
      <c r="D37" s="52">
        <f t="shared" si="1"/>
        <v>250.41962270000002</v>
      </c>
      <c r="E37" s="52">
        <f t="shared" si="1"/>
        <v>262.99217120000003</v>
      </c>
      <c r="F37" s="52">
        <f t="shared" si="1"/>
        <v>322.35112190000001</v>
      </c>
      <c r="G37" s="52">
        <f t="shared" si="1"/>
        <v>229.60655359999998</v>
      </c>
      <c r="H37" s="52">
        <f t="shared" si="1"/>
        <v>243.41530489999997</v>
      </c>
    </row>
    <row r="38" spans="1:8" s="3" customFormat="1" ht="15.75" x14ac:dyDescent="0.25">
      <c r="A38" s="55"/>
      <c r="B38" s="51"/>
      <c r="C38" s="57"/>
      <c r="D38" s="57"/>
      <c r="E38" s="57"/>
      <c r="F38" s="57"/>
      <c r="G38" s="57"/>
      <c r="H38" s="57"/>
    </row>
    <row r="39" spans="1:8" s="3" customFormat="1" ht="15.75" x14ac:dyDescent="0.25">
      <c r="A39" s="55">
        <v>7.3</v>
      </c>
      <c r="B39" s="51" t="s">
        <v>52</v>
      </c>
      <c r="C39" s="52">
        <v>89.423992799999994</v>
      </c>
      <c r="D39" s="52">
        <v>70.365526000000003</v>
      </c>
      <c r="E39" s="52">
        <v>29.237381899999999</v>
      </c>
      <c r="F39" s="52">
        <v>21.063161699999998</v>
      </c>
      <c r="G39" s="52">
        <v>-9.9999999999999995E-8</v>
      </c>
      <c r="H39" s="52">
        <v>0</v>
      </c>
    </row>
    <row r="40" spans="1:8" s="3" customFormat="1" ht="15.75" x14ac:dyDescent="0.25">
      <c r="A40" s="55">
        <v>7.4</v>
      </c>
      <c r="B40" s="51" t="s">
        <v>53</v>
      </c>
      <c r="C40" s="52">
        <v>0</v>
      </c>
      <c r="D40" s="52">
        <v>0</v>
      </c>
      <c r="E40" s="52">
        <v>25.377606400000001</v>
      </c>
      <c r="F40" s="52">
        <v>0</v>
      </c>
      <c r="G40" s="52">
        <v>0</v>
      </c>
      <c r="H40" s="52">
        <v>0</v>
      </c>
    </row>
    <row r="41" spans="1:8" s="3" customFormat="1" ht="15.75" x14ac:dyDescent="0.25">
      <c r="A41" s="55">
        <v>7.5</v>
      </c>
      <c r="B41" s="51" t="s">
        <v>54</v>
      </c>
      <c r="C41" s="52">
        <v>43.679020000000008</v>
      </c>
      <c r="D41" s="52">
        <v>44.727700999999996</v>
      </c>
      <c r="E41" s="52">
        <v>78.929901900000004</v>
      </c>
      <c r="F41" s="52">
        <v>48.401367800000003</v>
      </c>
      <c r="G41" s="52">
        <v>48.399985999999984</v>
      </c>
      <c r="H41" s="92">
        <v>370.79954320000002</v>
      </c>
    </row>
    <row r="42" spans="1:8" s="3" customFormat="1" ht="15.75" x14ac:dyDescent="0.25">
      <c r="A42" s="55">
        <v>7.6</v>
      </c>
      <c r="B42" s="51" t="s">
        <v>55</v>
      </c>
      <c r="C42" s="52">
        <v>189.37226629999998</v>
      </c>
      <c r="D42" s="52">
        <v>104.40372310000001</v>
      </c>
      <c r="E42" s="52">
        <v>181.84910660000003</v>
      </c>
      <c r="F42" s="52">
        <v>190.54337000000001</v>
      </c>
      <c r="G42" s="52">
        <v>190.07537810000002</v>
      </c>
      <c r="H42" s="93"/>
    </row>
    <row r="43" spans="1:8" s="3" customFormat="1" ht="15.75" x14ac:dyDescent="0.25">
      <c r="A43" s="50"/>
      <c r="B43" s="51" t="s">
        <v>56</v>
      </c>
      <c r="C43" s="56">
        <f t="shared" ref="C43:H43" si="2">C25+C37+C39+C40+C41+C42+C26+C27+C28+C29</f>
        <v>2953.476525</v>
      </c>
      <c r="D43" s="56">
        <f t="shared" si="2"/>
        <v>3483.5292743000005</v>
      </c>
      <c r="E43" s="56">
        <f t="shared" si="2"/>
        <v>3284.3375948000003</v>
      </c>
      <c r="F43" s="56">
        <f t="shared" si="2"/>
        <v>3174.8004949999995</v>
      </c>
      <c r="G43" s="56">
        <f t="shared" si="2"/>
        <v>3617.5201021000007</v>
      </c>
      <c r="H43" s="56">
        <f t="shared" si="2"/>
        <v>3556.9796919999999</v>
      </c>
    </row>
    <row r="44" spans="1:8" s="3" customFormat="1" ht="15.75" x14ac:dyDescent="0.25">
      <c r="A44" s="50">
        <v>8</v>
      </c>
      <c r="B44" s="51" t="s">
        <v>57</v>
      </c>
      <c r="C44" s="52">
        <v>7.3997900000000005E-2</v>
      </c>
      <c r="D44" s="52">
        <v>0</v>
      </c>
      <c r="E44" s="52">
        <v>-9.9109000000000003E-2</v>
      </c>
      <c r="F44" s="52">
        <v>6.4084600000000005E-2</v>
      </c>
      <c r="G44" s="52">
        <v>0</v>
      </c>
      <c r="H44" s="52">
        <v>0</v>
      </c>
    </row>
    <row r="45" spans="1:8" s="3" customFormat="1" ht="15.75" x14ac:dyDescent="0.25">
      <c r="A45" s="50">
        <v>9</v>
      </c>
      <c r="B45" s="51" t="s">
        <v>58</v>
      </c>
      <c r="C45" s="52">
        <v>130.67239499999999</v>
      </c>
      <c r="D45" s="52">
        <v>39.796042</v>
      </c>
      <c r="E45" s="52">
        <v>31.657050000000002</v>
      </c>
      <c r="F45" s="52">
        <v>21.2253413</v>
      </c>
      <c r="G45" s="52">
        <v>49.702578099999997</v>
      </c>
      <c r="H45" s="52">
        <v>1.2236488000000001</v>
      </c>
    </row>
    <row r="46" spans="1:8" s="3" customFormat="1" ht="15.75" x14ac:dyDescent="0.25">
      <c r="A46" s="50">
        <v>10</v>
      </c>
      <c r="B46" s="51" t="s">
        <v>59</v>
      </c>
      <c r="C46" s="52">
        <v>0</v>
      </c>
      <c r="D46" s="52">
        <v>0</v>
      </c>
      <c r="E46" s="52">
        <v>0</v>
      </c>
      <c r="F46" s="52">
        <v>-640.87148999999999</v>
      </c>
      <c r="G46" s="52">
        <v>0</v>
      </c>
      <c r="H46" s="52">
        <v>0</v>
      </c>
    </row>
    <row r="47" spans="1:8" s="3" customFormat="1" ht="15.75" x14ac:dyDescent="0.25">
      <c r="A47" s="50">
        <v>11</v>
      </c>
      <c r="B47" s="51" t="s">
        <v>60</v>
      </c>
      <c r="C47" s="52">
        <v>1689.4124443999999</v>
      </c>
      <c r="D47" s="52">
        <v>1707.332737</v>
      </c>
      <c r="E47" s="52">
        <v>1820.0916803</v>
      </c>
      <c r="F47" s="52">
        <v>1872.6423431999999</v>
      </c>
      <c r="G47" s="52">
        <v>1911.4934544999999</v>
      </c>
      <c r="H47" s="52">
        <v>2179.1190575000001</v>
      </c>
    </row>
    <row r="48" spans="1:8" s="3" customFormat="1" ht="15.75" x14ac:dyDescent="0.25">
      <c r="A48" s="50">
        <v>12</v>
      </c>
      <c r="B48" s="51" t="s">
        <v>61</v>
      </c>
      <c r="C48" s="54"/>
      <c r="D48" s="58"/>
      <c r="E48" s="54"/>
      <c r="F48" s="54"/>
      <c r="G48" s="54"/>
      <c r="H48" s="54"/>
    </row>
    <row r="49" spans="1:8" ht="15.75" x14ac:dyDescent="0.25">
      <c r="A49" s="55">
        <v>12.1</v>
      </c>
      <c r="B49" s="51" t="s">
        <v>62</v>
      </c>
      <c r="C49" s="52">
        <v>38.119959999999999</v>
      </c>
      <c r="D49" s="52">
        <v>33.395859999999999</v>
      </c>
      <c r="E49" s="52">
        <v>36.193219999999997</v>
      </c>
      <c r="F49" s="52">
        <v>45.43835</v>
      </c>
      <c r="G49" s="52">
        <v>35.114980000000003</v>
      </c>
      <c r="H49" s="52">
        <v>132.93427489999999</v>
      </c>
    </row>
    <row r="50" spans="1:8" ht="15.75" x14ac:dyDescent="0.25">
      <c r="A50" s="55">
        <v>12.2</v>
      </c>
      <c r="B50" s="51" t="s">
        <v>63</v>
      </c>
      <c r="C50" s="52">
        <v>644.17165</v>
      </c>
      <c r="D50" s="52">
        <v>321.77604000000002</v>
      </c>
      <c r="E50" s="52">
        <v>323.95710000000003</v>
      </c>
      <c r="F50" s="52">
        <v>0.1342285</v>
      </c>
      <c r="G50" s="52">
        <v>2.0911714999999997</v>
      </c>
      <c r="H50" s="52">
        <v>0.1724</v>
      </c>
    </row>
    <row r="51" spans="1:8" ht="15.75" x14ac:dyDescent="0.25">
      <c r="A51" s="55">
        <v>12.3</v>
      </c>
      <c r="B51" s="51" t="s">
        <v>64</v>
      </c>
      <c r="C51" s="52">
        <v>17.300715299999997</v>
      </c>
      <c r="D51" s="52">
        <v>14.327243899999999</v>
      </c>
      <c r="E51" s="52">
        <v>21.970839999999999</v>
      </c>
      <c r="F51" s="52">
        <v>17.496980000000001</v>
      </c>
      <c r="G51" s="52">
        <v>15.681190000000001</v>
      </c>
      <c r="H51" s="52">
        <v>17.437855899999999</v>
      </c>
    </row>
    <row r="52" spans="1:8" ht="15.75" x14ac:dyDescent="0.25">
      <c r="A52" s="55">
        <v>12.4</v>
      </c>
      <c r="B52" s="51" t="s">
        <v>65</v>
      </c>
      <c r="C52" s="52">
        <v>2.0010599999999998</v>
      </c>
      <c r="D52" s="52">
        <v>32.716232999999995</v>
      </c>
      <c r="E52" s="52">
        <v>19.940300000000001</v>
      </c>
      <c r="F52" s="52">
        <v>24.32414</v>
      </c>
      <c r="G52" s="52">
        <v>14.36239</v>
      </c>
      <c r="H52" s="52">
        <v>9.7058700000000009</v>
      </c>
    </row>
    <row r="53" spans="1:8" ht="15.75" x14ac:dyDescent="0.25">
      <c r="A53" s="55">
        <v>12.5</v>
      </c>
      <c r="B53" s="51" t="s">
        <v>66</v>
      </c>
      <c r="C53" s="52">
        <v>37.0978031</v>
      </c>
      <c r="D53" s="52">
        <v>39.524784500000003</v>
      </c>
      <c r="E53" s="52">
        <v>44.210223899999995</v>
      </c>
      <c r="F53" s="52">
        <v>32.197648600000001</v>
      </c>
      <c r="G53" s="52">
        <v>33.712520099999999</v>
      </c>
      <c r="H53" s="52">
        <v>61.248430599999999</v>
      </c>
    </row>
    <row r="54" spans="1:8" s="3" customFormat="1" ht="15.75" x14ac:dyDescent="0.25">
      <c r="A54" s="55">
        <v>12.6</v>
      </c>
      <c r="B54" s="51" t="s">
        <v>67</v>
      </c>
      <c r="C54" s="52">
        <v>17.64406</v>
      </c>
      <c r="D54" s="52">
        <v>20.8262</v>
      </c>
      <c r="E54" s="52">
        <v>25.241779999999999</v>
      </c>
      <c r="F54" s="52">
        <v>-17.063880000000001</v>
      </c>
      <c r="G54" s="52">
        <v>9.10215</v>
      </c>
      <c r="H54" s="52">
        <v>9.7639454999999984</v>
      </c>
    </row>
    <row r="55" spans="1:8" s="3" customFormat="1" ht="15.75" x14ac:dyDescent="0.25">
      <c r="A55" s="55">
        <v>12.7</v>
      </c>
      <c r="B55" s="51" t="s">
        <v>68</v>
      </c>
      <c r="C55" s="52">
        <v>87.235134099999996</v>
      </c>
      <c r="D55" s="52">
        <v>116.6408685</v>
      </c>
      <c r="E55" s="52">
        <v>158.3936765</v>
      </c>
      <c r="F55" s="52">
        <v>532.39134129999991</v>
      </c>
      <c r="G55" s="52">
        <v>282.01329729999998</v>
      </c>
      <c r="H55" s="52">
        <v>128.41906929999999</v>
      </c>
    </row>
    <row r="56" spans="1:8" ht="15.75" x14ac:dyDescent="0.25">
      <c r="A56" s="55">
        <v>12.8</v>
      </c>
      <c r="B56" s="51" t="s">
        <v>69</v>
      </c>
      <c r="C56" s="52">
        <v>0</v>
      </c>
      <c r="D56" s="52">
        <v>0</v>
      </c>
      <c r="E56" s="52">
        <v>0</v>
      </c>
      <c r="F56" s="52">
        <v>0</v>
      </c>
      <c r="G56" s="52">
        <v>0</v>
      </c>
      <c r="H56" s="52">
        <v>0</v>
      </c>
    </row>
    <row r="57" spans="1:8" ht="15.75" x14ac:dyDescent="0.25">
      <c r="A57" s="55">
        <v>12.9</v>
      </c>
      <c r="B57" s="51" t="s">
        <v>70</v>
      </c>
      <c r="C57" s="52">
        <v>1.2394099999999999</v>
      </c>
      <c r="D57" s="52">
        <v>1.0326500000000001</v>
      </c>
      <c r="E57" s="52">
        <v>0.96431350000000005</v>
      </c>
      <c r="F57" s="52">
        <v>1.48003</v>
      </c>
      <c r="G57" s="52">
        <v>2.6845500000000002</v>
      </c>
      <c r="H57" s="52">
        <v>0.40906519999999996</v>
      </c>
    </row>
    <row r="58" spans="1:8" ht="15.75" x14ac:dyDescent="0.25">
      <c r="A58" s="59">
        <v>12.1</v>
      </c>
      <c r="B58" s="51" t="s">
        <v>71</v>
      </c>
      <c r="C58" s="52">
        <v>20.213533600000002</v>
      </c>
      <c r="D58" s="52">
        <v>23.303767499999999</v>
      </c>
      <c r="E58" s="52">
        <v>10.319885999999999</v>
      </c>
      <c r="F58" s="52">
        <v>18.225134600000001</v>
      </c>
      <c r="G58" s="52">
        <v>27.234275</v>
      </c>
      <c r="H58" s="52">
        <v>13.3315</v>
      </c>
    </row>
    <row r="59" spans="1:8" ht="15.75" x14ac:dyDescent="0.25">
      <c r="A59" s="59">
        <v>12.11</v>
      </c>
      <c r="B59" s="51" t="s">
        <v>72</v>
      </c>
      <c r="C59" s="52">
        <v>7.8952855</v>
      </c>
      <c r="D59" s="52">
        <v>15.039996399999996</v>
      </c>
      <c r="E59" s="52">
        <v>35.8899355</v>
      </c>
      <c r="F59" s="52">
        <v>12.559119999999997</v>
      </c>
      <c r="G59" s="52">
        <v>6.6665899999999958</v>
      </c>
      <c r="H59" s="52">
        <v>11.38965</v>
      </c>
    </row>
    <row r="60" spans="1:8" ht="15.75" x14ac:dyDescent="0.25">
      <c r="A60" s="59">
        <v>12.12</v>
      </c>
      <c r="B60" s="51" t="s">
        <v>73</v>
      </c>
      <c r="C60" s="52">
        <v>4.5578653000000005</v>
      </c>
      <c r="D60" s="52">
        <v>6.4030500000000004</v>
      </c>
      <c r="E60" s="52">
        <v>6.49369</v>
      </c>
      <c r="F60" s="52">
        <v>7.0380396999999997</v>
      </c>
      <c r="G60" s="52">
        <v>16.842376999999999</v>
      </c>
      <c r="H60" s="52">
        <v>9.8514300000000006</v>
      </c>
    </row>
    <row r="61" spans="1:8" ht="15.75" x14ac:dyDescent="0.25">
      <c r="A61" s="59">
        <v>12.13</v>
      </c>
      <c r="B61" s="51" t="s">
        <v>74</v>
      </c>
      <c r="C61" s="52">
        <v>10.531039300000002</v>
      </c>
      <c r="D61" s="52">
        <v>16.704030100000001</v>
      </c>
      <c r="E61" s="52">
        <v>14.810656000000002</v>
      </c>
      <c r="F61" s="52">
        <v>14.471279900000001</v>
      </c>
      <c r="G61" s="52">
        <v>8.3565293</v>
      </c>
      <c r="H61" s="52">
        <v>2.3968894999999999</v>
      </c>
    </row>
    <row r="62" spans="1:8" ht="15.75" x14ac:dyDescent="0.25">
      <c r="A62" s="59">
        <v>12.14</v>
      </c>
      <c r="B62" s="51" t="s">
        <v>75</v>
      </c>
      <c r="C62" s="52">
        <v>233.48217540000002</v>
      </c>
      <c r="D62" s="52">
        <v>379.95419380000004</v>
      </c>
      <c r="E62" s="52">
        <v>254.27732700000004</v>
      </c>
      <c r="F62" s="52">
        <v>221.93565960000001</v>
      </c>
      <c r="G62" s="52">
        <v>279.47237429999996</v>
      </c>
      <c r="H62" s="52">
        <v>314.84328159999995</v>
      </c>
    </row>
    <row r="63" spans="1:8" ht="15.75" x14ac:dyDescent="0.25">
      <c r="A63" s="59"/>
      <c r="B63" s="51" t="s">
        <v>76</v>
      </c>
      <c r="C63" s="52"/>
      <c r="D63" s="52"/>
      <c r="E63" s="52"/>
      <c r="F63" s="52"/>
      <c r="G63" s="52"/>
      <c r="H63" s="52"/>
    </row>
    <row r="64" spans="1:8" ht="15.75" x14ac:dyDescent="0.25">
      <c r="A64" s="59" t="s">
        <v>77</v>
      </c>
      <c r="B64" s="60" t="s">
        <v>78</v>
      </c>
      <c r="C64" s="52">
        <v>47.894817800000006</v>
      </c>
      <c r="D64" s="52">
        <v>52.793033299999998</v>
      </c>
      <c r="E64" s="52">
        <v>62.7551749</v>
      </c>
      <c r="F64" s="52">
        <v>76.169794699999997</v>
      </c>
      <c r="G64" s="52">
        <v>82.677899299999993</v>
      </c>
      <c r="H64" s="52">
        <v>92.457603699999993</v>
      </c>
    </row>
    <row r="65" spans="1:8" ht="15.75" x14ac:dyDescent="0.25">
      <c r="A65" s="59" t="s">
        <v>79</v>
      </c>
      <c r="B65" s="60" t="s">
        <v>80</v>
      </c>
      <c r="C65" s="52">
        <v>70.282049999999998</v>
      </c>
      <c r="D65" s="52">
        <v>185.39358999999999</v>
      </c>
      <c r="E65" s="52">
        <v>50.076259999999998</v>
      </c>
      <c r="F65" s="52">
        <v>2.0136799999999999</v>
      </c>
      <c r="G65" s="52">
        <v>20.429469999999998</v>
      </c>
      <c r="H65" s="52">
        <v>16.284790000000001</v>
      </c>
    </row>
    <row r="66" spans="1:8" ht="15.75" x14ac:dyDescent="0.25">
      <c r="A66" s="59" t="s">
        <v>81</v>
      </c>
      <c r="B66" s="60" t="s">
        <v>82</v>
      </c>
      <c r="C66" s="52">
        <v>0.9405</v>
      </c>
      <c r="D66" s="52">
        <v>1.0347930999999999</v>
      </c>
      <c r="E66" s="52">
        <v>0.78763000000000005</v>
      </c>
      <c r="F66" s="52">
        <v>0</v>
      </c>
      <c r="G66" s="52">
        <v>30.971679999999999</v>
      </c>
      <c r="H66" s="52">
        <v>2.1813664999999998</v>
      </c>
    </row>
    <row r="67" spans="1:8" ht="15.75" x14ac:dyDescent="0.25">
      <c r="A67" s="59" t="s">
        <v>83</v>
      </c>
      <c r="B67" s="60" t="s">
        <v>84</v>
      </c>
      <c r="C67" s="52">
        <v>9.2141970999999998</v>
      </c>
      <c r="D67" s="52">
        <v>8.7366818000000013</v>
      </c>
      <c r="E67" s="52">
        <v>15.892518699999998</v>
      </c>
      <c r="F67" s="52">
        <v>4.3415499999999998</v>
      </c>
      <c r="G67" s="52">
        <v>2.7566908999999997</v>
      </c>
      <c r="H67" s="52">
        <v>3.2575558999999998</v>
      </c>
    </row>
    <row r="68" spans="1:8" ht="15.75" x14ac:dyDescent="0.25">
      <c r="A68" s="59" t="s">
        <v>85</v>
      </c>
      <c r="B68" s="60" t="s">
        <v>86</v>
      </c>
      <c r="C68" s="52">
        <v>81.084824999999995</v>
      </c>
      <c r="D68" s="52">
        <v>104.0191799</v>
      </c>
      <c r="E68" s="52">
        <v>98.428808500000017</v>
      </c>
      <c r="F68" s="52">
        <v>119.78094870000001</v>
      </c>
      <c r="G68" s="52">
        <v>113.05174600000001</v>
      </c>
      <c r="H68" s="52">
        <v>139.08195649999999</v>
      </c>
    </row>
    <row r="69" spans="1:8" ht="15.75" x14ac:dyDescent="0.25">
      <c r="A69" s="59" t="s">
        <v>87</v>
      </c>
      <c r="B69" s="60" t="s">
        <v>88</v>
      </c>
      <c r="C69" s="52">
        <v>0</v>
      </c>
      <c r="D69" s="52">
        <v>0</v>
      </c>
      <c r="E69" s="52">
        <v>0</v>
      </c>
      <c r="F69" s="52">
        <v>0</v>
      </c>
      <c r="G69" s="52">
        <v>0</v>
      </c>
      <c r="H69" s="52">
        <v>0</v>
      </c>
    </row>
    <row r="70" spans="1:8" ht="15.75" x14ac:dyDescent="0.25">
      <c r="A70" s="59" t="s">
        <v>89</v>
      </c>
      <c r="B70" s="60" t="s">
        <v>90</v>
      </c>
      <c r="C70" s="52">
        <v>0</v>
      </c>
      <c r="D70" s="52">
        <v>0</v>
      </c>
      <c r="E70" s="52">
        <v>0</v>
      </c>
      <c r="F70" s="52">
        <v>0</v>
      </c>
      <c r="G70" s="52">
        <v>0</v>
      </c>
      <c r="H70" s="52">
        <v>0</v>
      </c>
    </row>
    <row r="71" spans="1:8" ht="15.75" x14ac:dyDescent="0.25">
      <c r="A71" s="59" t="s">
        <v>91</v>
      </c>
      <c r="B71" s="60" t="s">
        <v>92</v>
      </c>
      <c r="C71" s="52"/>
      <c r="D71" s="52"/>
      <c r="E71" s="52"/>
      <c r="F71" s="52">
        <v>0</v>
      </c>
      <c r="G71" s="52">
        <v>0</v>
      </c>
      <c r="H71" s="52"/>
    </row>
    <row r="72" spans="1:8" ht="15.75" x14ac:dyDescent="0.25">
      <c r="A72" s="59" t="s">
        <v>93</v>
      </c>
      <c r="B72" s="60" t="s">
        <v>94</v>
      </c>
      <c r="C72" s="52">
        <v>5.8413081000000009</v>
      </c>
      <c r="D72" s="52">
        <v>9.5362822000000005</v>
      </c>
      <c r="E72" s="52">
        <v>4.6742034000000006</v>
      </c>
      <c r="F72" s="52">
        <v>3.7924954</v>
      </c>
      <c r="G72" s="52">
        <v>2.9194665000000004</v>
      </c>
      <c r="H72" s="52">
        <v>1.9268725</v>
      </c>
    </row>
    <row r="73" spans="1:8" ht="15.75" x14ac:dyDescent="0.25">
      <c r="A73" s="59" t="s">
        <v>95</v>
      </c>
      <c r="B73" s="60" t="s">
        <v>96</v>
      </c>
      <c r="C73" s="52">
        <v>18.22447740000004</v>
      </c>
      <c r="D73" s="52">
        <v>18.440633500000047</v>
      </c>
      <c r="E73" s="52">
        <v>21.662731499999978</v>
      </c>
      <c r="F73" s="52">
        <v>15.837190800000002</v>
      </c>
      <c r="G73" s="52">
        <v>26.665421599999974</v>
      </c>
      <c r="H73" s="52">
        <v>59.65313649999996</v>
      </c>
    </row>
    <row r="74" spans="1:8" ht="15.75" x14ac:dyDescent="0.25">
      <c r="A74" s="59"/>
      <c r="B74" s="51"/>
      <c r="C74" s="52"/>
      <c r="D74" s="52"/>
      <c r="E74" s="52"/>
      <c r="F74" s="52"/>
      <c r="G74" s="52"/>
      <c r="H74" s="52"/>
    </row>
    <row r="75" spans="1:8" ht="15.75" x14ac:dyDescent="0.25">
      <c r="A75" s="50"/>
      <c r="B75" s="51" t="s">
        <v>97</v>
      </c>
      <c r="C75" s="56">
        <f t="shared" ref="C75:H75" si="3">SUM(C49:C62)</f>
        <v>1121.4896916</v>
      </c>
      <c r="D75" s="56">
        <f t="shared" si="3"/>
        <v>1021.6449177</v>
      </c>
      <c r="E75" s="56">
        <f t="shared" si="3"/>
        <v>952.6629484</v>
      </c>
      <c r="F75" s="56">
        <f t="shared" si="3"/>
        <v>910.62807220000002</v>
      </c>
      <c r="G75" s="56">
        <f t="shared" si="3"/>
        <v>733.33439449999992</v>
      </c>
      <c r="H75" s="56">
        <f t="shared" si="3"/>
        <v>711.90366249999988</v>
      </c>
    </row>
    <row r="76" spans="1:8" ht="15.75" x14ac:dyDescent="0.25">
      <c r="A76" s="50">
        <v>13</v>
      </c>
      <c r="B76" s="51" t="s">
        <v>98</v>
      </c>
      <c r="C76" s="56">
        <f>+C8+C9+C75+C43+C44+C45+C47+C46+C10+C11+C23+C12</f>
        <v>9717.5307579</v>
      </c>
      <c r="D76" s="56">
        <f>+D8+D9+D75+D43+D44+D45+D47+D46+D10+D11+D23+D12</f>
        <v>9685.8570646999997</v>
      </c>
      <c r="E76" s="56">
        <f>E8+E9+E75+E43+E44+E45+E47+E46+E10+E11+E23+E12</f>
        <v>9324.6793757000014</v>
      </c>
      <c r="F76" s="56">
        <f>F8+F9+F75+F43+F44+F45+F47+F46+F10+F11+F23+F12</f>
        <v>8401.9104463000003</v>
      </c>
      <c r="G76" s="56">
        <f>+G8+G9+G75+G43+G44+G45+G47+G46+G10+G11+G23+G12</f>
        <v>10246.338566999999</v>
      </c>
      <c r="H76" s="56">
        <f>+H8+H9+H75+H43+H44+H45+H47+H46+H10+H11+H23+H12</f>
        <v>10815.002348799999</v>
      </c>
    </row>
    <row r="77" spans="1:8" ht="15.75" x14ac:dyDescent="0.25">
      <c r="A77" s="50">
        <v>14</v>
      </c>
      <c r="B77" s="51" t="s">
        <v>99</v>
      </c>
      <c r="C77" s="52">
        <v>-13.606422199999999</v>
      </c>
      <c r="D77" s="52">
        <v>-15.370484899999999</v>
      </c>
      <c r="E77" s="52">
        <v>-23.130928599999997</v>
      </c>
      <c r="F77" s="52">
        <v>-22.652214399999998</v>
      </c>
      <c r="G77" s="52">
        <v>-18.396597100000001</v>
      </c>
      <c r="H77" s="52">
        <v>-14.961867700000001</v>
      </c>
    </row>
    <row r="78" spans="1:8" ht="15.75" x14ac:dyDescent="0.25">
      <c r="A78" s="50">
        <v>15</v>
      </c>
      <c r="B78" s="51" t="s">
        <v>100</v>
      </c>
      <c r="C78" s="56">
        <f t="shared" ref="C78:H78" si="4">+C76+C77</f>
        <v>9703.9243356999996</v>
      </c>
      <c r="D78" s="56">
        <f t="shared" si="4"/>
        <v>9670.4865797999992</v>
      </c>
      <c r="E78" s="56">
        <f t="shared" si="4"/>
        <v>9301.5484471000018</v>
      </c>
      <c r="F78" s="56">
        <f t="shared" si="4"/>
        <v>8379.2582319000012</v>
      </c>
      <c r="G78" s="56">
        <f t="shared" si="4"/>
        <v>10227.941969899999</v>
      </c>
      <c r="H78" s="56">
        <f t="shared" si="4"/>
        <v>10800.040481099999</v>
      </c>
    </row>
    <row r="79" spans="1:8" ht="15.75" x14ac:dyDescent="0.25">
      <c r="A79" s="50">
        <v>16</v>
      </c>
      <c r="B79" s="61" t="s">
        <v>101</v>
      </c>
      <c r="C79" s="54">
        <v>108.66153589999999</v>
      </c>
      <c r="D79" s="54">
        <v>295.1206406</v>
      </c>
      <c r="E79" s="54">
        <v>64.690279799999999</v>
      </c>
      <c r="F79" s="54">
        <v>118.43674059999999</v>
      </c>
      <c r="G79" s="54">
        <v>500.58326789999961</v>
      </c>
      <c r="H79" s="54"/>
    </row>
    <row r="80" spans="1:8" ht="16.5" thickBot="1" x14ac:dyDescent="0.3">
      <c r="A80" s="62"/>
      <c r="B80" s="63" t="s">
        <v>102</v>
      </c>
      <c r="C80" s="64">
        <f t="shared" ref="C80:H80" si="5">+C78+C79</f>
        <v>9812.5858716000002</v>
      </c>
      <c r="D80" s="64">
        <f t="shared" si="5"/>
        <v>9965.6072203999993</v>
      </c>
      <c r="E80" s="64">
        <f t="shared" si="5"/>
        <v>9366.238726900001</v>
      </c>
      <c r="F80" s="64">
        <f t="shared" si="5"/>
        <v>8497.6949725000013</v>
      </c>
      <c r="G80" s="64">
        <f t="shared" si="5"/>
        <v>10728.525237799999</v>
      </c>
      <c r="H80" s="64">
        <f t="shared" si="5"/>
        <v>10800.040481099999</v>
      </c>
    </row>
    <row r="81" spans="1:8" ht="15.75" x14ac:dyDescent="0.25">
      <c r="A81" s="65"/>
      <c r="B81" s="66"/>
      <c r="C81" s="67"/>
      <c r="D81" s="67"/>
      <c r="E81" s="67"/>
      <c r="F81" s="67"/>
      <c r="G81" s="67"/>
      <c r="H81" s="67"/>
    </row>
    <row r="82" spans="1:8" ht="15.75" thickBot="1" x14ac:dyDescent="0.3">
      <c r="A82" s="45"/>
      <c r="B82" s="46"/>
      <c r="C82" s="46"/>
      <c r="F82" s="3" t="s">
        <v>4</v>
      </c>
    </row>
    <row r="83" spans="1:8" x14ac:dyDescent="0.25">
      <c r="A83" s="47" t="s">
        <v>5</v>
      </c>
      <c r="B83" s="48" t="s">
        <v>6</v>
      </c>
      <c r="C83" s="49" t="s">
        <v>7</v>
      </c>
      <c r="D83" s="49" t="s">
        <v>8</v>
      </c>
      <c r="E83" s="49" t="s">
        <v>9</v>
      </c>
      <c r="F83" s="49" t="s">
        <v>10</v>
      </c>
      <c r="G83" s="49" t="s">
        <v>11</v>
      </c>
      <c r="H83" s="49" t="s">
        <v>12</v>
      </c>
    </row>
    <row r="84" spans="1:8" x14ac:dyDescent="0.25">
      <c r="A84" s="32">
        <v>1</v>
      </c>
      <c r="B84" s="68" t="s">
        <v>59</v>
      </c>
      <c r="C84" s="31"/>
      <c r="D84" s="32"/>
      <c r="E84" s="32"/>
      <c r="F84" s="32"/>
      <c r="G84" s="32"/>
      <c r="H84" s="32"/>
    </row>
    <row r="85" spans="1:8" x14ac:dyDescent="0.25">
      <c r="A85" s="32"/>
      <c r="B85" s="69" t="s">
        <v>103</v>
      </c>
      <c r="C85" s="70">
        <v>0</v>
      </c>
      <c r="D85" s="71">
        <v>0</v>
      </c>
      <c r="E85" s="71">
        <v>0</v>
      </c>
      <c r="F85" s="71">
        <v>0</v>
      </c>
      <c r="G85" s="71">
        <v>0</v>
      </c>
      <c r="H85" s="71">
        <v>0</v>
      </c>
    </row>
    <row r="86" spans="1:8" x14ac:dyDescent="0.25">
      <c r="A86" s="32"/>
      <c r="B86" s="32" t="s">
        <v>104</v>
      </c>
      <c r="C86" s="70">
        <v>0</v>
      </c>
      <c r="D86" s="70">
        <v>0</v>
      </c>
      <c r="E86" s="70">
        <v>0</v>
      </c>
      <c r="F86" s="70">
        <v>0</v>
      </c>
      <c r="G86" s="70">
        <v>0</v>
      </c>
      <c r="H86" s="70">
        <v>0</v>
      </c>
    </row>
    <row r="87" spans="1:8" x14ac:dyDescent="0.25">
      <c r="A87" s="32"/>
      <c r="B87" s="32" t="s">
        <v>105</v>
      </c>
      <c r="C87" s="70">
        <v>0</v>
      </c>
      <c r="D87" s="70">
        <v>0</v>
      </c>
      <c r="E87" s="70">
        <v>0</v>
      </c>
      <c r="F87" s="70">
        <v>-640.87148999999999</v>
      </c>
      <c r="G87" s="70">
        <v>0</v>
      </c>
      <c r="H87" s="70">
        <v>0</v>
      </c>
    </row>
    <row r="88" spans="1:8" x14ac:dyDescent="0.25">
      <c r="A88" s="32"/>
      <c r="B88" s="72" t="s">
        <v>106</v>
      </c>
      <c r="C88" s="37">
        <f t="shared" ref="C88:H88" si="6">+SUM(C85:C87)</f>
        <v>0</v>
      </c>
      <c r="D88" s="37">
        <f t="shared" si="6"/>
        <v>0</v>
      </c>
      <c r="E88" s="37">
        <f t="shared" si="6"/>
        <v>0</v>
      </c>
      <c r="F88" s="37">
        <f t="shared" si="6"/>
        <v>-640.87148999999999</v>
      </c>
      <c r="G88" s="37">
        <f t="shared" si="6"/>
        <v>0</v>
      </c>
      <c r="H88" s="37">
        <f t="shared" si="6"/>
        <v>0</v>
      </c>
    </row>
    <row r="89" spans="1:8" x14ac:dyDescent="0.25">
      <c r="A89" s="32"/>
      <c r="B89" s="32"/>
      <c r="C89" s="38">
        <f t="shared" ref="C89:H89" si="7">+C88-C46</f>
        <v>0</v>
      </c>
      <c r="D89" s="38">
        <f t="shared" si="7"/>
        <v>0</v>
      </c>
      <c r="E89" s="38">
        <f t="shared" si="7"/>
        <v>0</v>
      </c>
      <c r="F89" s="38">
        <f t="shared" si="7"/>
        <v>0</v>
      </c>
      <c r="G89" s="38">
        <f t="shared" si="7"/>
        <v>0</v>
      </c>
      <c r="H89" s="38">
        <f t="shared" si="7"/>
        <v>0</v>
      </c>
    </row>
    <row r="90" spans="1:8" x14ac:dyDescent="0.25">
      <c r="A90" s="32">
        <v>2</v>
      </c>
      <c r="B90" s="72" t="s">
        <v>107</v>
      </c>
      <c r="C90" s="31"/>
      <c r="D90" s="32"/>
      <c r="E90" s="32"/>
      <c r="F90" s="32"/>
      <c r="G90" s="32"/>
      <c r="H90" s="32"/>
    </row>
    <row r="91" spans="1:8" x14ac:dyDescent="0.25">
      <c r="A91" s="32"/>
      <c r="B91" s="32" t="s">
        <v>108</v>
      </c>
      <c r="C91" s="70">
        <v>59.718670000000003</v>
      </c>
      <c r="D91" s="70">
        <v>67.069460000000007</v>
      </c>
      <c r="E91" s="70">
        <v>71.267669999999995</v>
      </c>
      <c r="F91" s="70">
        <v>78.621300000000005</v>
      </c>
      <c r="G91" s="70">
        <v>47.4817137</v>
      </c>
      <c r="H91" s="70">
        <v>49.857430000000001</v>
      </c>
    </row>
    <row r="92" spans="1:8" x14ac:dyDescent="0.25">
      <c r="A92" s="32"/>
      <c r="B92" s="32" t="s">
        <v>109</v>
      </c>
      <c r="C92" s="70">
        <v>0</v>
      </c>
      <c r="D92" s="70">
        <v>0</v>
      </c>
      <c r="E92" s="70">
        <v>0</v>
      </c>
      <c r="F92" s="70">
        <v>0</v>
      </c>
      <c r="G92" s="70">
        <v>0</v>
      </c>
      <c r="H92" s="70">
        <v>0</v>
      </c>
    </row>
    <row r="93" spans="1:8" x14ac:dyDescent="0.25">
      <c r="A93" s="32"/>
      <c r="B93" s="32" t="s">
        <v>110</v>
      </c>
      <c r="C93" s="70">
        <v>0</v>
      </c>
      <c r="D93" s="70">
        <v>10.489519999999999</v>
      </c>
      <c r="E93" s="70">
        <v>5.8897800000000018</v>
      </c>
      <c r="F93" s="70">
        <v>13.205489999999998</v>
      </c>
      <c r="G93" s="70">
        <v>0.61453999999999809</v>
      </c>
      <c r="H93" s="70">
        <v>21.26999</v>
      </c>
    </row>
    <row r="94" spans="1:8" x14ac:dyDescent="0.25">
      <c r="A94" s="32"/>
      <c r="B94" s="72" t="s">
        <v>106</v>
      </c>
      <c r="C94" s="37">
        <f t="shared" ref="C94:H94" si="8">SUM(C91:C93)</f>
        <v>59.718670000000003</v>
      </c>
      <c r="D94" s="37">
        <f t="shared" si="8"/>
        <v>77.558980000000005</v>
      </c>
      <c r="E94" s="37">
        <f t="shared" si="8"/>
        <v>77.157449999999997</v>
      </c>
      <c r="F94" s="37">
        <f t="shared" si="8"/>
        <v>91.826790000000003</v>
      </c>
      <c r="G94" s="37">
        <f t="shared" si="8"/>
        <v>48.096253699999998</v>
      </c>
      <c r="H94" s="37">
        <f t="shared" si="8"/>
        <v>71.127420000000001</v>
      </c>
    </row>
    <row r="95" spans="1:8" s="3" customFormat="1" x14ac:dyDescent="0.25">
      <c r="A95" s="32"/>
      <c r="B95" s="32"/>
      <c r="C95" s="70">
        <f t="shared" ref="C95:H95" si="9">+C94-C15</f>
        <v>0</v>
      </c>
      <c r="D95" s="70">
        <f t="shared" si="9"/>
        <v>0</v>
      </c>
      <c r="E95" s="70">
        <f t="shared" si="9"/>
        <v>0</v>
      </c>
      <c r="F95" s="70">
        <f t="shared" si="9"/>
        <v>0</v>
      </c>
      <c r="G95" s="70">
        <f t="shared" si="9"/>
        <v>0</v>
      </c>
      <c r="H95" s="70">
        <f t="shared" si="9"/>
        <v>0</v>
      </c>
    </row>
    <row r="96" spans="1:8" s="3" customFormat="1" x14ac:dyDescent="0.25">
      <c r="A96" s="32">
        <v>3</v>
      </c>
      <c r="B96" s="72" t="s">
        <v>99</v>
      </c>
      <c r="C96" s="31"/>
      <c r="D96" s="32"/>
      <c r="E96" s="32"/>
      <c r="F96" s="32"/>
      <c r="G96" s="32"/>
      <c r="H96" s="32"/>
    </row>
    <row r="97" spans="1:8" s="3" customFormat="1" x14ac:dyDescent="0.25">
      <c r="A97" s="32"/>
      <c r="B97" s="32" t="s">
        <v>111</v>
      </c>
      <c r="C97" s="73">
        <v>-9.8100621999999991</v>
      </c>
      <c r="D97" s="73">
        <v>-10.2454049</v>
      </c>
      <c r="E97" s="73">
        <v>-9.9536385999999997</v>
      </c>
      <c r="F97" s="73">
        <v>-15.723744399999999</v>
      </c>
      <c r="G97" s="73">
        <v>-12.845305600000001</v>
      </c>
      <c r="H97" s="73">
        <v>-12.0252652</v>
      </c>
    </row>
    <row r="98" spans="1:8" s="3" customFormat="1" x14ac:dyDescent="0.25">
      <c r="A98" s="32"/>
      <c r="B98" s="32" t="s">
        <v>112</v>
      </c>
      <c r="C98" s="73">
        <v>0</v>
      </c>
      <c r="D98" s="73">
        <v>0</v>
      </c>
      <c r="E98" s="73">
        <v>0</v>
      </c>
      <c r="F98" s="73">
        <v>0</v>
      </c>
      <c r="G98" s="73">
        <v>0</v>
      </c>
      <c r="H98" s="73">
        <v>0</v>
      </c>
    </row>
    <row r="99" spans="1:8" s="3" customFormat="1" x14ac:dyDescent="0.25">
      <c r="A99" s="32"/>
      <c r="B99" s="32" t="s">
        <v>113</v>
      </c>
      <c r="C99" s="73">
        <v>0</v>
      </c>
      <c r="D99" s="73">
        <v>0</v>
      </c>
      <c r="E99" s="73">
        <v>0</v>
      </c>
      <c r="F99" s="73">
        <v>0</v>
      </c>
      <c r="G99" s="73">
        <v>0</v>
      </c>
      <c r="H99" s="73">
        <v>0</v>
      </c>
    </row>
    <row r="100" spans="1:8" s="3" customFormat="1" x14ac:dyDescent="0.25">
      <c r="A100" s="32"/>
      <c r="B100" s="32" t="s">
        <v>114</v>
      </c>
      <c r="C100" s="73">
        <v>-0.1215</v>
      </c>
      <c r="D100" s="73">
        <v>-0.3115</v>
      </c>
      <c r="E100" s="73">
        <v>-0.32200000000000001</v>
      </c>
      <c r="F100" s="73">
        <v>-0.27</v>
      </c>
      <c r="G100" s="73">
        <v>0</v>
      </c>
      <c r="H100" s="73">
        <v>-1.6799999999999999E-2</v>
      </c>
    </row>
    <row r="101" spans="1:8" s="3" customFormat="1" x14ac:dyDescent="0.25">
      <c r="A101" s="32"/>
      <c r="B101" s="74" t="s">
        <v>115</v>
      </c>
      <c r="C101" s="73">
        <v>-3.6748599999999998</v>
      </c>
      <c r="D101" s="73">
        <v>-4.81358</v>
      </c>
      <c r="E101" s="73">
        <v>-12.85529</v>
      </c>
      <c r="F101" s="73">
        <v>-6.6584700000000003</v>
      </c>
      <c r="G101" s="73">
        <v>-5.5512915000000005</v>
      </c>
      <c r="H101" s="73">
        <v>-2.9198024999999999</v>
      </c>
    </row>
    <row r="102" spans="1:8" s="3" customFormat="1" x14ac:dyDescent="0.25">
      <c r="A102" s="32"/>
      <c r="B102" s="74" t="s">
        <v>110</v>
      </c>
      <c r="C102" s="73">
        <v>0</v>
      </c>
      <c r="D102" s="73">
        <v>0</v>
      </c>
      <c r="E102" s="73">
        <v>0</v>
      </c>
      <c r="F102" s="73">
        <v>0</v>
      </c>
      <c r="G102" s="73">
        <v>0</v>
      </c>
      <c r="H102" s="73">
        <v>0</v>
      </c>
    </row>
    <row r="103" spans="1:8" s="3" customFormat="1" x14ac:dyDescent="0.25">
      <c r="A103" s="32"/>
      <c r="B103" s="72" t="s">
        <v>106</v>
      </c>
      <c r="C103" s="41">
        <f t="shared" ref="C103:H103" si="10">+SUM(C97:C102)</f>
        <v>-13.606422199999997</v>
      </c>
      <c r="D103" s="41">
        <f t="shared" si="10"/>
        <v>-15.370484900000001</v>
      </c>
      <c r="E103" s="41">
        <f t="shared" si="10"/>
        <v>-23.130928599999997</v>
      </c>
      <c r="F103" s="41">
        <f t="shared" si="10"/>
        <v>-22.652214399999998</v>
      </c>
      <c r="G103" s="41">
        <f t="shared" si="10"/>
        <v>-18.396597100000001</v>
      </c>
      <c r="H103" s="41">
        <f t="shared" si="10"/>
        <v>-14.961867699999999</v>
      </c>
    </row>
    <row r="104" spans="1:8" s="3" customFormat="1" x14ac:dyDescent="0.25">
      <c r="A104" s="32"/>
      <c r="B104" s="32"/>
      <c r="C104" s="73">
        <f t="shared" ref="C104:H104" si="11">+C103-C77</f>
        <v>0</v>
      </c>
      <c r="D104" s="73">
        <f t="shared" si="11"/>
        <v>0</v>
      </c>
      <c r="E104" s="73">
        <f t="shared" si="11"/>
        <v>0</v>
      </c>
      <c r="F104" s="73">
        <f t="shared" si="11"/>
        <v>0</v>
      </c>
      <c r="G104" s="73">
        <f t="shared" si="11"/>
        <v>0</v>
      </c>
      <c r="H104" s="73">
        <f t="shared" si="11"/>
        <v>0</v>
      </c>
    </row>
  </sheetData>
  <mergeCells count="5">
    <mergeCell ref="F1:G1"/>
    <mergeCell ref="A2:G2"/>
    <mergeCell ref="C4:G4"/>
    <mergeCell ref="C5:G5"/>
    <mergeCell ref="H41:H42"/>
  </mergeCells>
  <pageMargins left="0.5" right="0.5" top="0.5" bottom="0.5" header="0.5" footer="0.5"/>
  <pageSetup scale="59" fitToHeight="2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5"/>
  <sheetViews>
    <sheetView topLeftCell="C61" workbookViewId="0">
      <selection activeCell="H78" sqref="H78:H81"/>
    </sheetView>
  </sheetViews>
  <sheetFormatPr defaultColWidth="9.140625" defaultRowHeight="15" x14ac:dyDescent="0.25"/>
  <cols>
    <col min="1" max="1" width="7.140625" style="3" customWidth="1"/>
    <col min="2" max="2" width="48" style="3" customWidth="1"/>
    <col min="3" max="3" width="14" style="2" customWidth="1"/>
    <col min="4" max="5" width="14.28515625" style="3" customWidth="1"/>
    <col min="6" max="6" width="13.7109375" style="3" customWidth="1"/>
    <col min="7" max="7" width="12.85546875" style="3" customWidth="1"/>
    <col min="8" max="8" width="12.28515625" style="3" customWidth="1"/>
    <col min="9" max="16384" width="9.140625" style="2"/>
  </cols>
  <sheetData>
    <row r="1" spans="1:8" x14ac:dyDescent="0.25">
      <c r="A1" s="42"/>
      <c r="B1" s="42"/>
      <c r="C1" s="42"/>
      <c r="D1" s="42"/>
      <c r="E1" s="42"/>
      <c r="F1" s="86" t="s">
        <v>139</v>
      </c>
      <c r="G1" s="86"/>
    </row>
    <row r="2" spans="1:8" x14ac:dyDescent="0.25">
      <c r="A2" s="86" t="s">
        <v>0</v>
      </c>
      <c r="B2" s="86"/>
      <c r="C2" s="86"/>
      <c r="D2" s="86"/>
      <c r="E2" s="86"/>
      <c r="F2" s="86"/>
      <c r="G2" s="86"/>
    </row>
    <row r="3" spans="1:8" x14ac:dyDescent="0.25">
      <c r="A3" s="42"/>
      <c r="B3" s="42"/>
      <c r="C3" s="42"/>
      <c r="D3" s="42"/>
      <c r="E3" s="42"/>
      <c r="F3" s="42"/>
      <c r="G3" s="42"/>
    </row>
    <row r="4" spans="1:8" x14ac:dyDescent="0.25">
      <c r="A4" s="42"/>
      <c r="B4" s="43" t="s">
        <v>1</v>
      </c>
      <c r="C4" s="88" t="s">
        <v>2</v>
      </c>
      <c r="D4" s="88"/>
      <c r="E4" s="88"/>
      <c r="F4" s="88"/>
      <c r="G4" s="88"/>
    </row>
    <row r="5" spans="1:8" x14ac:dyDescent="0.25">
      <c r="A5" s="42"/>
      <c r="B5" s="43" t="s">
        <v>3</v>
      </c>
      <c r="C5" s="88" t="s">
        <v>140</v>
      </c>
      <c r="D5" s="88"/>
      <c r="E5" s="88"/>
      <c r="F5" s="88"/>
      <c r="G5" s="88"/>
    </row>
    <row r="7" spans="1:8" ht="15.75" thickBot="1" x14ac:dyDescent="0.3">
      <c r="A7" s="45"/>
      <c r="B7" s="46"/>
      <c r="C7" s="46"/>
      <c r="F7" s="3" t="s">
        <v>4</v>
      </c>
    </row>
    <row r="8" spans="1:8" ht="29.25" customHeight="1" x14ac:dyDescent="0.25">
      <c r="A8" s="47" t="s">
        <v>5</v>
      </c>
      <c r="B8" s="48" t="s">
        <v>6</v>
      </c>
      <c r="C8" s="49" t="s">
        <v>7</v>
      </c>
      <c r="D8" s="49" t="s">
        <v>8</v>
      </c>
      <c r="E8" s="49" t="s">
        <v>9</v>
      </c>
      <c r="F8" s="49" t="s">
        <v>10</v>
      </c>
      <c r="G8" s="49" t="s">
        <v>11</v>
      </c>
      <c r="H8" s="49" t="s">
        <v>12</v>
      </c>
    </row>
    <row r="9" spans="1:8" s="3" customFormat="1" ht="15.75" x14ac:dyDescent="0.25">
      <c r="A9" s="50">
        <v>1</v>
      </c>
      <c r="B9" s="51" t="s">
        <v>13</v>
      </c>
      <c r="C9" s="52">
        <v>403.54309890000002</v>
      </c>
      <c r="D9" s="52">
        <v>384.50575040000001</v>
      </c>
      <c r="E9" s="52">
        <v>436.9302242</v>
      </c>
      <c r="F9" s="52">
        <v>698.94289019999985</v>
      </c>
      <c r="G9" s="52">
        <v>207.99480950000003</v>
      </c>
      <c r="H9" s="52">
        <v>208.81724159999996</v>
      </c>
    </row>
    <row r="10" spans="1:8" s="3" customFormat="1" ht="15.75" x14ac:dyDescent="0.25">
      <c r="A10" s="50">
        <v>2</v>
      </c>
      <c r="B10" s="51" t="s">
        <v>14</v>
      </c>
      <c r="C10" s="52">
        <v>1054.4650744</v>
      </c>
      <c r="D10" s="52">
        <v>1560.8997042000001</v>
      </c>
      <c r="E10" s="52">
        <v>1181.793733</v>
      </c>
      <c r="F10" s="52">
        <v>1742.3299678999997</v>
      </c>
      <c r="G10" s="52">
        <v>1553.7145831999999</v>
      </c>
      <c r="H10" s="52">
        <v>979.81432059999986</v>
      </c>
    </row>
    <row r="11" spans="1:8" s="3" customFormat="1" ht="15.75" x14ac:dyDescent="0.25">
      <c r="A11" s="50">
        <v>3</v>
      </c>
      <c r="B11" s="51" t="s">
        <v>15</v>
      </c>
      <c r="C11" s="52">
        <v>78.748710000000003</v>
      </c>
      <c r="D11" s="52">
        <v>86.331659999999999</v>
      </c>
      <c r="E11" s="52">
        <v>87.061179999999993</v>
      </c>
      <c r="F11" s="52">
        <v>85.940479999999994</v>
      </c>
      <c r="G11" s="52">
        <v>91.590819999999994</v>
      </c>
      <c r="H11" s="52">
        <v>83.575400000000002</v>
      </c>
    </row>
    <row r="12" spans="1:8" s="3" customFormat="1" ht="15.75" x14ac:dyDescent="0.25">
      <c r="A12" s="50">
        <v>4</v>
      </c>
      <c r="B12" s="51" t="s">
        <v>16</v>
      </c>
      <c r="C12" s="52">
        <v>466.28871960000004</v>
      </c>
      <c r="D12" s="52">
        <v>562.52461219999998</v>
      </c>
      <c r="E12" s="52">
        <v>617.63311079999994</v>
      </c>
      <c r="F12" s="52">
        <v>734.74214489999997</v>
      </c>
      <c r="G12" s="52">
        <v>932.98074069999996</v>
      </c>
      <c r="H12" s="52">
        <v>1112.9940904</v>
      </c>
    </row>
    <row r="13" spans="1:8" s="3" customFormat="1" ht="15.75" x14ac:dyDescent="0.25">
      <c r="A13" s="50">
        <v>5</v>
      </c>
      <c r="B13" s="51" t="s">
        <v>17</v>
      </c>
      <c r="C13" s="52">
        <v>5</v>
      </c>
      <c r="D13" s="53">
        <v>5</v>
      </c>
      <c r="E13" s="53">
        <v>5</v>
      </c>
      <c r="F13" s="53">
        <v>5</v>
      </c>
      <c r="G13" s="53">
        <v>0.63392000000000004</v>
      </c>
      <c r="H13" s="53">
        <v>0.97363999999999995</v>
      </c>
    </row>
    <row r="14" spans="1:8" s="3" customFormat="1" ht="15.75" x14ac:dyDescent="0.25">
      <c r="A14" s="50">
        <v>6</v>
      </c>
      <c r="B14" s="51" t="s">
        <v>18</v>
      </c>
      <c r="C14" s="54"/>
      <c r="D14" s="54"/>
      <c r="E14" s="54"/>
      <c r="F14" s="54"/>
      <c r="G14" s="54"/>
      <c r="H14" s="54"/>
    </row>
    <row r="15" spans="1:8" s="3" customFormat="1" ht="15.75" x14ac:dyDescent="0.25">
      <c r="A15" s="55">
        <v>6.1</v>
      </c>
      <c r="B15" s="51" t="s">
        <v>19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</row>
    <row r="16" spans="1:8" s="3" customFormat="1" ht="15.75" x14ac:dyDescent="0.25">
      <c r="A16" s="55">
        <v>6.2</v>
      </c>
      <c r="B16" s="51" t="s">
        <v>20</v>
      </c>
      <c r="C16" s="52">
        <v>143.90219999999999</v>
      </c>
      <c r="D16" s="52">
        <v>218.54069000000001</v>
      </c>
      <c r="E16" s="52">
        <v>250.14282</v>
      </c>
      <c r="F16" s="52">
        <v>211.50514999999999</v>
      </c>
      <c r="G16" s="52">
        <v>158.61124000000001</v>
      </c>
      <c r="H16" s="52">
        <v>198.45918</v>
      </c>
    </row>
    <row r="17" spans="1:8" s="3" customFormat="1" ht="15.75" x14ac:dyDescent="0.25">
      <c r="A17" s="55">
        <v>6.3</v>
      </c>
      <c r="B17" s="51" t="s">
        <v>21</v>
      </c>
      <c r="C17" s="52">
        <v>193.46048490000001</v>
      </c>
      <c r="D17" s="52">
        <v>193.53339640000002</v>
      </c>
      <c r="E17" s="52">
        <v>202.54313089999999</v>
      </c>
      <c r="F17" s="52">
        <v>191.10182520000001</v>
      </c>
      <c r="G17" s="52">
        <v>151.00292099999999</v>
      </c>
      <c r="H17" s="52">
        <v>141.35766570000001</v>
      </c>
    </row>
    <row r="18" spans="1:8" s="3" customFormat="1" ht="15.75" x14ac:dyDescent="0.25">
      <c r="A18" s="55">
        <v>6.4</v>
      </c>
      <c r="B18" s="51" t="s">
        <v>22</v>
      </c>
      <c r="C18" s="52">
        <v>42.673569499999992</v>
      </c>
      <c r="D18" s="52">
        <v>27.640414200000002</v>
      </c>
      <c r="E18" s="52">
        <v>25.720651599999997</v>
      </c>
      <c r="F18" s="52">
        <v>50.1424588</v>
      </c>
      <c r="G18" s="52">
        <v>38.746636100000003</v>
      </c>
      <c r="H18" s="52">
        <v>36.569285000000001</v>
      </c>
    </row>
    <row r="19" spans="1:8" s="3" customFormat="1" ht="15.75" x14ac:dyDescent="0.25">
      <c r="A19" s="55">
        <v>6.5</v>
      </c>
      <c r="B19" s="51" t="s">
        <v>23</v>
      </c>
      <c r="C19" s="52">
        <v>5.9746100000000002</v>
      </c>
      <c r="D19" s="52">
        <v>2.78287</v>
      </c>
      <c r="E19" s="52">
        <v>3.7558500000000001</v>
      </c>
      <c r="F19" s="52">
        <v>4.4223749999999997</v>
      </c>
      <c r="G19" s="52">
        <v>4.6584300000000001</v>
      </c>
      <c r="H19" s="52">
        <v>21.9408317</v>
      </c>
    </row>
    <row r="20" spans="1:8" s="3" customFormat="1" ht="15.75" x14ac:dyDescent="0.25">
      <c r="A20" s="55">
        <v>6.6</v>
      </c>
      <c r="B20" s="51" t="s">
        <v>24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</row>
    <row r="21" spans="1:8" s="3" customFormat="1" ht="15.75" x14ac:dyDescent="0.25">
      <c r="A21" s="55">
        <v>6.7</v>
      </c>
      <c r="B21" s="51" t="s">
        <v>25</v>
      </c>
      <c r="C21" s="52">
        <v>0</v>
      </c>
      <c r="D21" s="52">
        <v>0</v>
      </c>
      <c r="E21" s="52">
        <v>0</v>
      </c>
      <c r="F21" s="52">
        <v>0</v>
      </c>
      <c r="G21" s="52">
        <v>0</v>
      </c>
      <c r="H21" s="52">
        <v>0</v>
      </c>
    </row>
    <row r="22" spans="1:8" s="3" customFormat="1" ht="15.75" x14ac:dyDescent="0.25">
      <c r="A22" s="55">
        <v>6.8</v>
      </c>
      <c r="B22" s="51" t="s">
        <v>26</v>
      </c>
      <c r="C22" s="52">
        <v>12.0296942</v>
      </c>
      <c r="D22" s="52">
        <v>11.726287900000001</v>
      </c>
      <c r="E22" s="52">
        <v>18.626734800000001</v>
      </c>
      <c r="F22" s="52">
        <v>17.4376131</v>
      </c>
      <c r="G22" s="52">
        <v>15.450677499999999</v>
      </c>
      <c r="H22" s="52">
        <v>15.8601273</v>
      </c>
    </row>
    <row r="23" spans="1:8" s="3" customFormat="1" ht="15.75" x14ac:dyDescent="0.25">
      <c r="A23" s="55">
        <v>6.9</v>
      </c>
      <c r="B23" s="51" t="s">
        <v>27</v>
      </c>
      <c r="C23" s="52">
        <v>14.3832</v>
      </c>
      <c r="D23" s="52">
        <v>15.82152</v>
      </c>
      <c r="E23" s="52">
        <v>15.795999999999999</v>
      </c>
      <c r="F23" s="52">
        <v>15.82152</v>
      </c>
      <c r="G23" s="52">
        <v>15.821999999999999</v>
      </c>
      <c r="H23" s="52">
        <v>15.821999999999999</v>
      </c>
    </row>
    <row r="24" spans="1:8" s="3" customFormat="1" ht="15.75" x14ac:dyDescent="0.25">
      <c r="A24" s="55"/>
      <c r="B24" s="51" t="s">
        <v>28</v>
      </c>
      <c r="C24" s="56">
        <f t="shared" ref="C24:H24" si="0">+SUM(C15:C23)</f>
        <v>412.42375859999993</v>
      </c>
      <c r="D24" s="56">
        <f t="shared" si="0"/>
        <v>470.04517850000008</v>
      </c>
      <c r="E24" s="56">
        <f t="shared" si="0"/>
        <v>516.58518730000003</v>
      </c>
      <c r="F24" s="56">
        <f t="shared" si="0"/>
        <v>490.43094209999998</v>
      </c>
      <c r="G24" s="56">
        <f t="shared" si="0"/>
        <v>384.29190459999995</v>
      </c>
      <c r="H24" s="56">
        <f t="shared" si="0"/>
        <v>430.0090897</v>
      </c>
    </row>
    <row r="25" spans="1:8" s="3" customFormat="1" ht="15.75" x14ac:dyDescent="0.25">
      <c r="A25" s="55">
        <v>7</v>
      </c>
      <c r="B25" s="51" t="s">
        <v>29</v>
      </c>
      <c r="C25" s="54"/>
      <c r="D25" s="54"/>
      <c r="E25" s="54"/>
      <c r="F25" s="54"/>
      <c r="G25" s="54"/>
      <c r="H25" s="54"/>
    </row>
    <row r="26" spans="1:8" s="3" customFormat="1" ht="15.75" x14ac:dyDescent="0.25">
      <c r="A26" s="55" t="s">
        <v>30</v>
      </c>
      <c r="B26" s="51" t="s">
        <v>31</v>
      </c>
      <c r="C26" s="52">
        <v>1895.6421413</v>
      </c>
      <c r="D26" s="52">
        <v>1794.2272515</v>
      </c>
      <c r="E26" s="52">
        <v>1899.002555</v>
      </c>
      <c r="F26" s="52">
        <v>1922.6962816000002</v>
      </c>
      <c r="G26" s="52">
        <v>2021.4223671</v>
      </c>
      <c r="H26" s="52">
        <v>2086.2225833000002</v>
      </c>
    </row>
    <row r="27" spans="1:8" s="3" customFormat="1" ht="15.75" x14ac:dyDescent="0.25">
      <c r="A27" s="55" t="s">
        <v>32</v>
      </c>
      <c r="B27" s="51" t="s">
        <v>33</v>
      </c>
      <c r="C27" s="52">
        <v>9.6297999999999995</v>
      </c>
      <c r="D27" s="52">
        <v>453.30595149999999</v>
      </c>
      <c r="E27" s="52">
        <v>166.3090838</v>
      </c>
      <c r="F27" s="52">
        <v>170.43543</v>
      </c>
      <c r="G27" s="52">
        <v>149.00059999999999</v>
      </c>
      <c r="H27" s="52">
        <v>96.80771</v>
      </c>
    </row>
    <row r="28" spans="1:8" s="3" customFormat="1" ht="15.75" x14ac:dyDescent="0.25">
      <c r="A28" s="55" t="s">
        <v>34</v>
      </c>
      <c r="B28" s="51" t="s">
        <v>35</v>
      </c>
      <c r="C28" s="52">
        <v>69.511884899999998</v>
      </c>
      <c r="D28" s="52">
        <v>33.543219399999998</v>
      </c>
      <c r="E28" s="52">
        <v>-10.7909653</v>
      </c>
      <c r="F28" s="52">
        <v>-5.9814044999999991</v>
      </c>
      <c r="G28" s="52">
        <v>328.55963809999997</v>
      </c>
      <c r="H28" s="52">
        <v>87.180949800000008</v>
      </c>
    </row>
    <row r="29" spans="1:8" s="3" customFormat="1" ht="15.75" x14ac:dyDescent="0.25">
      <c r="A29" s="55" t="s">
        <v>36</v>
      </c>
      <c r="B29" s="51" t="s">
        <v>37</v>
      </c>
      <c r="C29" s="52">
        <v>147.0371677</v>
      </c>
      <c r="D29" s="52">
        <v>157.63238230000002</v>
      </c>
      <c r="E29" s="52">
        <v>161.0181848</v>
      </c>
      <c r="F29" s="52">
        <v>161.80421230000002</v>
      </c>
      <c r="G29" s="52">
        <v>150.918667</v>
      </c>
      <c r="H29" s="52">
        <v>140.37666279999999</v>
      </c>
    </row>
    <row r="30" spans="1:8" s="3" customFormat="1" ht="15.75" x14ac:dyDescent="0.25">
      <c r="A30" s="55" t="s">
        <v>38</v>
      </c>
      <c r="B30" s="51" t="s">
        <v>39</v>
      </c>
      <c r="C30" s="52">
        <v>210.42950390000001</v>
      </c>
      <c r="D30" s="52">
        <v>192.05410789999999</v>
      </c>
      <c r="E30" s="52">
        <v>205.04912429999999</v>
      </c>
      <c r="F30" s="52">
        <v>232.58025519999998</v>
      </c>
      <c r="G30" s="52">
        <v>277.4677537</v>
      </c>
      <c r="H30" s="52">
        <v>206.31843430000001</v>
      </c>
    </row>
    <row r="31" spans="1:8" s="3" customFormat="1" ht="15.75" x14ac:dyDescent="0.25">
      <c r="A31" s="55"/>
      <c r="B31" s="51"/>
      <c r="C31" s="52"/>
      <c r="D31" s="52"/>
      <c r="E31" s="52"/>
      <c r="F31" s="52"/>
      <c r="G31" s="52"/>
      <c r="H31" s="52"/>
    </row>
    <row r="32" spans="1:8" s="3" customFormat="1" ht="15.75" x14ac:dyDescent="0.25">
      <c r="A32" s="55">
        <v>7.2</v>
      </c>
      <c r="B32" s="51" t="s">
        <v>40</v>
      </c>
      <c r="C32" s="52"/>
      <c r="D32" s="52"/>
      <c r="E32" s="52"/>
      <c r="F32" s="52"/>
      <c r="G32" s="52"/>
      <c r="H32" s="52"/>
    </row>
    <row r="33" spans="1:8" s="3" customFormat="1" ht="15.75" x14ac:dyDescent="0.25">
      <c r="A33" s="55" t="s">
        <v>41</v>
      </c>
      <c r="B33" s="51" t="s">
        <v>42</v>
      </c>
      <c r="C33" s="52">
        <v>40.193388900000002</v>
      </c>
      <c r="D33" s="52">
        <v>46.372189599999999</v>
      </c>
      <c r="E33" s="52">
        <v>49.920760000000001</v>
      </c>
      <c r="F33" s="52">
        <v>42.583089999999999</v>
      </c>
      <c r="G33" s="52">
        <v>0</v>
      </c>
      <c r="H33" s="52">
        <v>0</v>
      </c>
    </row>
    <row r="34" spans="1:8" s="3" customFormat="1" ht="15.75" x14ac:dyDescent="0.25">
      <c r="A34" s="55" t="s">
        <v>43</v>
      </c>
      <c r="B34" s="51" t="s">
        <v>44</v>
      </c>
      <c r="C34" s="52">
        <v>120.81849830000002</v>
      </c>
      <c r="D34" s="52">
        <v>105.5137447</v>
      </c>
      <c r="E34" s="52">
        <v>150.62174279999999</v>
      </c>
      <c r="F34" s="52">
        <v>168.78616940000001</v>
      </c>
      <c r="G34" s="52">
        <v>95.493725600000005</v>
      </c>
      <c r="H34" s="52">
        <v>118.67167740000001</v>
      </c>
    </row>
    <row r="35" spans="1:8" s="3" customFormat="1" ht="15.75" x14ac:dyDescent="0.25">
      <c r="A35" s="55" t="s">
        <v>45</v>
      </c>
      <c r="B35" s="51" t="s">
        <v>46</v>
      </c>
      <c r="C35" s="52">
        <v>12.2081312</v>
      </c>
      <c r="D35" s="52">
        <v>33.138660000000002</v>
      </c>
      <c r="E35" s="52">
        <v>27.399819999999998</v>
      </c>
      <c r="F35" s="52">
        <v>30.461821</v>
      </c>
      <c r="G35" s="52">
        <v>37.148226999999999</v>
      </c>
      <c r="H35" s="52">
        <v>22.72138</v>
      </c>
    </row>
    <row r="36" spans="1:8" s="3" customFormat="1" ht="15.75" x14ac:dyDescent="0.25">
      <c r="A36" s="55" t="s">
        <v>47</v>
      </c>
      <c r="B36" s="51" t="s">
        <v>48</v>
      </c>
      <c r="C36" s="52">
        <v>62.792366200000004</v>
      </c>
      <c r="D36" s="52">
        <v>66.301507900000004</v>
      </c>
      <c r="E36" s="52">
        <v>66.55986</v>
      </c>
      <c r="F36" s="52">
        <v>71.422910000000002</v>
      </c>
      <c r="G36" s="52">
        <v>77.376172300000007</v>
      </c>
      <c r="H36" s="52">
        <v>90.753750999999994</v>
      </c>
    </row>
    <row r="37" spans="1:8" s="3" customFormat="1" ht="15.75" x14ac:dyDescent="0.25">
      <c r="A37" s="55" t="s">
        <v>49</v>
      </c>
      <c r="B37" s="51" t="s">
        <v>50</v>
      </c>
      <c r="C37" s="52">
        <v>41.633293199999997</v>
      </c>
      <c r="D37" s="52">
        <v>41.731722900000001</v>
      </c>
      <c r="E37" s="52">
        <v>50.030536699999999</v>
      </c>
      <c r="F37" s="52">
        <v>44.065049999999999</v>
      </c>
      <c r="G37" s="52">
        <v>43.027720000000002</v>
      </c>
      <c r="H37" s="52">
        <v>29.78725</v>
      </c>
    </row>
    <row r="38" spans="1:8" s="3" customFormat="1" ht="15.75" x14ac:dyDescent="0.25">
      <c r="A38" s="55"/>
      <c r="B38" s="51" t="s">
        <v>51</v>
      </c>
      <c r="C38" s="52">
        <f t="shared" ref="C38:H38" si="1">C33+C34+C35+C36+C37</f>
        <v>277.64567780000004</v>
      </c>
      <c r="D38" s="52">
        <f t="shared" si="1"/>
        <v>293.0578251</v>
      </c>
      <c r="E38" s="52">
        <f t="shared" si="1"/>
        <v>344.53271949999998</v>
      </c>
      <c r="F38" s="52">
        <f t="shared" si="1"/>
        <v>357.31904040000001</v>
      </c>
      <c r="G38" s="52">
        <f t="shared" si="1"/>
        <v>253.04584490000002</v>
      </c>
      <c r="H38" s="52">
        <f t="shared" si="1"/>
        <v>261.93405840000003</v>
      </c>
    </row>
    <row r="39" spans="1:8" s="3" customFormat="1" ht="15.75" x14ac:dyDescent="0.25">
      <c r="A39" s="55"/>
      <c r="B39" s="51"/>
      <c r="C39" s="57"/>
      <c r="D39" s="57"/>
      <c r="E39" s="57"/>
      <c r="F39" s="57"/>
      <c r="G39" s="57"/>
      <c r="H39" s="57"/>
    </row>
    <row r="40" spans="1:8" s="3" customFormat="1" ht="15.75" x14ac:dyDescent="0.25">
      <c r="A40" s="55">
        <v>7.3</v>
      </c>
      <c r="B40" s="51" t="s">
        <v>52</v>
      </c>
      <c r="C40" s="52">
        <v>88.6069873</v>
      </c>
      <c r="D40" s="52">
        <v>67.649609900000002</v>
      </c>
      <c r="E40" s="52">
        <v>21.960417499999998</v>
      </c>
      <c r="F40" s="52">
        <v>18.179776</v>
      </c>
      <c r="G40" s="52">
        <v>0</v>
      </c>
      <c r="H40" s="52">
        <v>0</v>
      </c>
    </row>
    <row r="41" spans="1:8" s="3" customFormat="1" ht="15.75" x14ac:dyDescent="0.25">
      <c r="A41" s="55">
        <v>7.4</v>
      </c>
      <c r="B41" s="51" t="s">
        <v>53</v>
      </c>
      <c r="C41" s="52">
        <v>0</v>
      </c>
      <c r="D41" s="52">
        <v>0</v>
      </c>
      <c r="E41" s="52">
        <v>91.212922399999997</v>
      </c>
      <c r="F41" s="52">
        <v>1.5910043</v>
      </c>
      <c r="G41" s="52">
        <v>0</v>
      </c>
      <c r="H41" s="52">
        <v>0</v>
      </c>
    </row>
    <row r="42" spans="1:8" s="3" customFormat="1" ht="15.75" x14ac:dyDescent="0.25">
      <c r="A42" s="55">
        <v>7.5</v>
      </c>
      <c r="B42" s="51" t="s">
        <v>54</v>
      </c>
      <c r="C42" s="52">
        <v>42.61474849999999</v>
      </c>
      <c r="D42" s="52">
        <v>35.752742999999995</v>
      </c>
      <c r="E42" s="52">
        <v>55.740665300000018</v>
      </c>
      <c r="F42" s="52">
        <v>34.849831599999987</v>
      </c>
      <c r="G42" s="52">
        <v>33.175252999999998</v>
      </c>
      <c r="H42" s="92">
        <v>376.64489140000001</v>
      </c>
    </row>
    <row r="43" spans="1:8" s="3" customFormat="1" ht="15.75" x14ac:dyDescent="0.25">
      <c r="A43" s="55">
        <v>7.6</v>
      </c>
      <c r="B43" s="51" t="s">
        <v>55</v>
      </c>
      <c r="C43" s="52">
        <v>152.36024360000002</v>
      </c>
      <c r="D43" s="52">
        <v>90.734072700000013</v>
      </c>
      <c r="E43" s="52">
        <v>186.4740741</v>
      </c>
      <c r="F43" s="52">
        <v>198.7287738</v>
      </c>
      <c r="G43" s="52">
        <v>206.4900045</v>
      </c>
      <c r="H43" s="93"/>
    </row>
    <row r="44" spans="1:8" s="3" customFormat="1" ht="15.75" x14ac:dyDescent="0.25">
      <c r="A44" s="50"/>
      <c r="B44" s="51" t="s">
        <v>56</v>
      </c>
      <c r="C44" s="56">
        <f t="shared" ref="C44:H44" si="2">C26+C38+C40+C41+C42+C43+C27+C28+C29+C30</f>
        <v>2893.4781550000002</v>
      </c>
      <c r="D44" s="56">
        <f t="shared" si="2"/>
        <v>3117.9571633</v>
      </c>
      <c r="E44" s="56">
        <f t="shared" si="2"/>
        <v>3120.5087813999999</v>
      </c>
      <c r="F44" s="56">
        <f t="shared" si="2"/>
        <v>3092.2032007000003</v>
      </c>
      <c r="G44" s="56">
        <f t="shared" si="2"/>
        <v>3420.0801282999992</v>
      </c>
      <c r="H44" s="56">
        <f t="shared" si="2"/>
        <v>3255.4852900000005</v>
      </c>
    </row>
    <row r="45" spans="1:8" s="3" customFormat="1" ht="15.75" x14ac:dyDescent="0.25">
      <c r="A45" s="50">
        <v>8</v>
      </c>
      <c r="B45" s="51" t="s">
        <v>57</v>
      </c>
      <c r="C45" s="52">
        <v>0</v>
      </c>
      <c r="D45" s="52">
        <v>0</v>
      </c>
      <c r="E45" s="52">
        <v>7.4200000000000004E-4</v>
      </c>
      <c r="F45" s="52">
        <v>0</v>
      </c>
      <c r="G45" s="52">
        <v>0.27412259999999999</v>
      </c>
      <c r="H45" s="52">
        <v>0</v>
      </c>
    </row>
    <row r="46" spans="1:8" s="3" customFormat="1" ht="15.75" x14ac:dyDescent="0.25">
      <c r="A46" s="50">
        <v>9</v>
      </c>
      <c r="B46" s="51" t="s">
        <v>58</v>
      </c>
      <c r="C46" s="52">
        <v>16.03237</v>
      </c>
      <c r="D46" s="52">
        <v>52.750567800000006</v>
      </c>
      <c r="E46" s="52">
        <v>0</v>
      </c>
      <c r="F46" s="52">
        <v>0.31602279999999999</v>
      </c>
      <c r="G46" s="52">
        <v>8.0673510999999998</v>
      </c>
      <c r="H46" s="52">
        <v>0.59657509999999991</v>
      </c>
    </row>
    <row r="47" spans="1:8" s="3" customFormat="1" ht="15.75" x14ac:dyDescent="0.25">
      <c r="A47" s="50">
        <v>10</v>
      </c>
      <c r="B47" s="51" t="s">
        <v>59</v>
      </c>
      <c r="C47" s="52">
        <v>5.7514951999999999</v>
      </c>
      <c r="D47" s="52">
        <v>0</v>
      </c>
      <c r="E47" s="52">
        <v>70.730579900000009</v>
      </c>
      <c r="F47" s="52">
        <v>0</v>
      </c>
      <c r="G47" s="52">
        <v>0</v>
      </c>
      <c r="H47" s="52">
        <v>0</v>
      </c>
    </row>
    <row r="48" spans="1:8" s="3" customFormat="1" ht="15.75" x14ac:dyDescent="0.25">
      <c r="A48" s="50">
        <v>11</v>
      </c>
      <c r="B48" s="51" t="s">
        <v>60</v>
      </c>
      <c r="C48" s="52">
        <v>926.35322580000002</v>
      </c>
      <c r="D48" s="52">
        <v>935.40038980000008</v>
      </c>
      <c r="E48" s="52">
        <v>992.74498249999999</v>
      </c>
      <c r="F48" s="52">
        <v>1026.0149570000001</v>
      </c>
      <c r="G48" s="52">
        <v>1046.4050159000001</v>
      </c>
      <c r="H48" s="52">
        <v>1233.6629794</v>
      </c>
    </row>
    <row r="49" spans="1:8" s="3" customFormat="1" ht="15.75" x14ac:dyDescent="0.25">
      <c r="A49" s="50">
        <v>12</v>
      </c>
      <c r="B49" s="51" t="s">
        <v>61</v>
      </c>
      <c r="C49" s="54"/>
      <c r="D49" s="58"/>
      <c r="E49" s="54"/>
      <c r="F49" s="54"/>
      <c r="G49" s="54"/>
      <c r="H49" s="54"/>
    </row>
    <row r="50" spans="1:8" ht="15.75" x14ac:dyDescent="0.25">
      <c r="A50" s="55">
        <v>12.1</v>
      </c>
      <c r="B50" s="51" t="s">
        <v>62</v>
      </c>
      <c r="C50" s="52">
        <v>21.09657</v>
      </c>
      <c r="D50" s="52">
        <v>24.423079999999999</v>
      </c>
      <c r="E50" s="52">
        <v>24.389939999999999</v>
      </c>
      <c r="F50" s="52">
        <v>32.573860000000003</v>
      </c>
      <c r="G50" s="52">
        <v>27.28698</v>
      </c>
      <c r="H50" s="52">
        <v>85.076477199999985</v>
      </c>
    </row>
    <row r="51" spans="1:8" ht="15.75" x14ac:dyDescent="0.25">
      <c r="A51" s="55">
        <v>12.2</v>
      </c>
      <c r="B51" s="51" t="s">
        <v>63</v>
      </c>
      <c r="C51" s="52">
        <v>1.7546200000000001</v>
      </c>
      <c r="D51" s="52">
        <v>1.1609799999999999</v>
      </c>
      <c r="E51" s="52">
        <v>0.85389999999999999</v>
      </c>
      <c r="F51" s="52">
        <v>0.19281000000000001</v>
      </c>
      <c r="G51" s="52">
        <v>7.3760000000000006E-2</v>
      </c>
      <c r="H51" s="52">
        <v>9.1000000000000004E-3</v>
      </c>
    </row>
    <row r="52" spans="1:8" ht="15.75" x14ac:dyDescent="0.25">
      <c r="A52" s="55">
        <v>12.3</v>
      </c>
      <c r="B52" s="51" t="s">
        <v>64</v>
      </c>
      <c r="C52" s="52">
        <v>13.366427</v>
      </c>
      <c r="D52" s="52">
        <v>16.941597699999999</v>
      </c>
      <c r="E52" s="52">
        <v>20.878428</v>
      </c>
      <c r="F52" s="52">
        <v>26.800039999999999</v>
      </c>
      <c r="G52" s="52">
        <v>22.190670000000001</v>
      </c>
      <c r="H52" s="52">
        <v>19.619820000000001</v>
      </c>
    </row>
    <row r="53" spans="1:8" ht="15.75" x14ac:dyDescent="0.25">
      <c r="A53" s="55">
        <v>12.4</v>
      </c>
      <c r="B53" s="51" t="s">
        <v>65</v>
      </c>
      <c r="C53" s="52">
        <v>16.817499999999999</v>
      </c>
      <c r="D53" s="52">
        <v>41.186</v>
      </c>
      <c r="E53" s="52">
        <v>29.171990000000001</v>
      </c>
      <c r="F53" s="52">
        <v>21.495840000000001</v>
      </c>
      <c r="G53" s="52">
        <v>22.6274537</v>
      </c>
      <c r="H53" s="52">
        <v>11.189591999999999</v>
      </c>
    </row>
    <row r="54" spans="1:8" ht="15.75" x14ac:dyDescent="0.25">
      <c r="A54" s="55">
        <v>12.5</v>
      </c>
      <c r="B54" s="51" t="s">
        <v>66</v>
      </c>
      <c r="C54" s="52">
        <v>32.169993699999999</v>
      </c>
      <c r="D54" s="52">
        <v>33.868376400000002</v>
      </c>
      <c r="E54" s="52">
        <v>37.174913599999996</v>
      </c>
      <c r="F54" s="52">
        <v>45.79927</v>
      </c>
      <c r="G54" s="52">
        <v>45.965001200000003</v>
      </c>
      <c r="H54" s="52">
        <v>53.839589100000005</v>
      </c>
    </row>
    <row r="55" spans="1:8" s="3" customFormat="1" ht="15.75" x14ac:dyDescent="0.25">
      <c r="A55" s="55">
        <v>12.6</v>
      </c>
      <c r="B55" s="51" t="s">
        <v>67</v>
      </c>
      <c r="C55" s="52">
        <v>32.912095600000001</v>
      </c>
      <c r="D55" s="52">
        <v>29.577462999999998</v>
      </c>
      <c r="E55" s="52">
        <v>178.24996999999999</v>
      </c>
      <c r="F55" s="52">
        <v>53.221429999999998</v>
      </c>
      <c r="G55" s="52">
        <v>17.820180000000001</v>
      </c>
      <c r="H55" s="52">
        <v>40.295679999999997</v>
      </c>
    </row>
    <row r="56" spans="1:8" s="3" customFormat="1" ht="15.75" x14ac:dyDescent="0.25">
      <c r="A56" s="55">
        <v>12.7</v>
      </c>
      <c r="B56" s="51" t="s">
        <v>68</v>
      </c>
      <c r="C56" s="52">
        <v>486.93024380000003</v>
      </c>
      <c r="D56" s="52">
        <v>371.73681529999999</v>
      </c>
      <c r="E56" s="52">
        <v>177.54309179999998</v>
      </c>
      <c r="F56" s="52">
        <v>425.50137129999996</v>
      </c>
      <c r="G56" s="52">
        <v>316.22673229999998</v>
      </c>
      <c r="H56" s="52">
        <v>433.6462871</v>
      </c>
    </row>
    <row r="57" spans="1:8" ht="15.75" x14ac:dyDescent="0.25">
      <c r="A57" s="55">
        <v>12.8</v>
      </c>
      <c r="B57" s="51" t="s">
        <v>69</v>
      </c>
      <c r="C57" s="52">
        <v>0</v>
      </c>
      <c r="D57" s="52">
        <v>0</v>
      </c>
      <c r="E57" s="52">
        <v>0</v>
      </c>
      <c r="F57" s="52">
        <v>0</v>
      </c>
      <c r="G57" s="52">
        <v>0</v>
      </c>
      <c r="H57" s="52">
        <v>0</v>
      </c>
    </row>
    <row r="58" spans="1:8" ht="15.75" x14ac:dyDescent="0.25">
      <c r="A58" s="55">
        <v>12.9</v>
      </c>
      <c r="B58" s="51" t="s">
        <v>70</v>
      </c>
      <c r="C58" s="52">
        <v>1.15117</v>
      </c>
      <c r="D58" s="52">
        <v>0.99997000000000003</v>
      </c>
      <c r="E58" s="52">
        <v>0.64322000000000001</v>
      </c>
      <c r="F58" s="52">
        <v>1.53962</v>
      </c>
      <c r="G58" s="52">
        <v>1.2077899999999999</v>
      </c>
      <c r="H58" s="52">
        <v>0.54674999999999996</v>
      </c>
    </row>
    <row r="59" spans="1:8" ht="15.75" x14ac:dyDescent="0.25">
      <c r="A59" s="59">
        <v>12.1</v>
      </c>
      <c r="B59" s="51" t="s">
        <v>71</v>
      </c>
      <c r="C59" s="52">
        <v>11.044273400000002</v>
      </c>
      <c r="D59" s="52">
        <v>4.2088206000000001</v>
      </c>
      <c r="E59" s="52">
        <v>7.0404523000000001</v>
      </c>
      <c r="F59" s="52">
        <v>25.102423399999999</v>
      </c>
      <c r="G59" s="52">
        <v>13.2605576</v>
      </c>
      <c r="H59" s="52">
        <v>11.147937499999999</v>
      </c>
    </row>
    <row r="60" spans="1:8" ht="15.75" x14ac:dyDescent="0.25">
      <c r="A60" s="59">
        <v>12.11</v>
      </c>
      <c r="B60" s="51" t="s">
        <v>72</v>
      </c>
      <c r="C60" s="52">
        <v>1.1098549999999996</v>
      </c>
      <c r="D60" s="52">
        <v>5.4897099999999988</v>
      </c>
      <c r="E60" s="52">
        <v>31.837074000000001</v>
      </c>
      <c r="F60" s="52">
        <v>49.504100000000001</v>
      </c>
      <c r="G60" s="52">
        <v>4.6611399999999996</v>
      </c>
      <c r="H60" s="52">
        <v>12.14489</v>
      </c>
    </row>
    <row r="61" spans="1:8" ht="15.75" x14ac:dyDescent="0.25">
      <c r="A61" s="59">
        <v>12.12</v>
      </c>
      <c r="B61" s="51" t="s">
        <v>73</v>
      </c>
      <c r="C61" s="52">
        <v>11.774737099999999</v>
      </c>
      <c r="D61" s="52">
        <v>13.986195</v>
      </c>
      <c r="E61" s="52">
        <v>13.13199</v>
      </c>
      <c r="F61" s="52">
        <v>9.5433812999999983</v>
      </c>
      <c r="G61" s="52">
        <v>8.8146113999999987</v>
      </c>
      <c r="H61" s="52">
        <v>6.5736164000000006</v>
      </c>
    </row>
    <row r="62" spans="1:8" ht="15.75" x14ac:dyDescent="0.25">
      <c r="A62" s="59">
        <v>12.13</v>
      </c>
      <c r="B62" s="51" t="s">
        <v>74</v>
      </c>
      <c r="C62" s="52">
        <v>8.1573840999999998</v>
      </c>
      <c r="D62" s="52">
        <v>8.4277049000000002</v>
      </c>
      <c r="E62" s="52">
        <v>7.7800680000000009</v>
      </c>
      <c r="F62" s="52">
        <v>9.310213000000001</v>
      </c>
      <c r="G62" s="52">
        <v>7.2530137999999997</v>
      </c>
      <c r="H62" s="52">
        <v>4.254219</v>
      </c>
    </row>
    <row r="63" spans="1:8" ht="15.75" x14ac:dyDescent="0.25">
      <c r="A63" s="59">
        <v>12.14</v>
      </c>
      <c r="B63" s="51" t="s">
        <v>75</v>
      </c>
      <c r="C63" s="52">
        <v>131.91197829999999</v>
      </c>
      <c r="D63" s="52">
        <v>163.5409501</v>
      </c>
      <c r="E63" s="52">
        <v>187.7880212</v>
      </c>
      <c r="F63" s="52">
        <v>163.5036978</v>
      </c>
      <c r="G63" s="52">
        <v>203.6336211</v>
      </c>
      <c r="H63" s="52">
        <v>233.07038789999999</v>
      </c>
    </row>
    <row r="64" spans="1:8" ht="15.75" x14ac:dyDescent="0.25">
      <c r="A64" s="59"/>
      <c r="B64" s="51" t="s">
        <v>76</v>
      </c>
      <c r="C64" s="52"/>
      <c r="D64" s="52"/>
      <c r="E64" s="52"/>
      <c r="F64" s="52"/>
      <c r="G64" s="52"/>
      <c r="H64" s="52"/>
    </row>
    <row r="65" spans="1:8" ht="15.75" x14ac:dyDescent="0.25">
      <c r="A65" s="59" t="s">
        <v>77</v>
      </c>
      <c r="B65" s="60" t="s">
        <v>78</v>
      </c>
      <c r="C65" s="52">
        <v>36.6219964</v>
      </c>
      <c r="D65" s="52">
        <v>66.689860199999998</v>
      </c>
      <c r="E65" s="52">
        <v>69.309265800000006</v>
      </c>
      <c r="F65" s="52">
        <v>103.52845539999998</v>
      </c>
      <c r="G65" s="52">
        <v>92.578651699999995</v>
      </c>
      <c r="H65" s="52">
        <v>110.33469099999999</v>
      </c>
    </row>
    <row r="66" spans="1:8" ht="15.75" x14ac:dyDescent="0.25">
      <c r="A66" s="59" t="s">
        <v>79</v>
      </c>
      <c r="B66" s="60" t="s">
        <v>80</v>
      </c>
      <c r="C66" s="52">
        <v>0</v>
      </c>
      <c r="D66" s="52">
        <v>0</v>
      </c>
      <c r="E66" s="52">
        <v>0</v>
      </c>
      <c r="F66" s="52">
        <v>0</v>
      </c>
      <c r="G66" s="52">
        <v>0</v>
      </c>
      <c r="H66" s="52">
        <v>0</v>
      </c>
    </row>
    <row r="67" spans="1:8" ht="15.75" x14ac:dyDescent="0.25">
      <c r="A67" s="59" t="s">
        <v>81</v>
      </c>
      <c r="B67" s="60" t="s">
        <v>82</v>
      </c>
      <c r="C67" s="52">
        <v>0</v>
      </c>
      <c r="D67" s="52">
        <v>0</v>
      </c>
      <c r="E67" s="52">
        <v>0</v>
      </c>
      <c r="F67" s="52">
        <v>0</v>
      </c>
      <c r="G67" s="52">
        <v>0</v>
      </c>
      <c r="H67" s="52">
        <v>1.0028044999999999</v>
      </c>
    </row>
    <row r="68" spans="1:8" ht="15.75" x14ac:dyDescent="0.25">
      <c r="A68" s="59" t="s">
        <v>83</v>
      </c>
      <c r="B68" s="60" t="s">
        <v>84</v>
      </c>
      <c r="C68" s="52">
        <v>7.4630688000000003</v>
      </c>
      <c r="D68" s="52">
        <v>8.9712399999999999</v>
      </c>
      <c r="E68" s="52">
        <v>9.3029928000000002</v>
      </c>
      <c r="F68" s="52">
        <v>7.3245199999999997</v>
      </c>
      <c r="G68" s="52">
        <v>8.0234199999999998</v>
      </c>
      <c r="H68" s="52">
        <v>7.6412500000000003</v>
      </c>
    </row>
    <row r="69" spans="1:8" ht="15.75" x14ac:dyDescent="0.25">
      <c r="A69" s="59" t="s">
        <v>85</v>
      </c>
      <c r="B69" s="60" t="s">
        <v>86</v>
      </c>
      <c r="C69" s="52">
        <v>55.644753799999997</v>
      </c>
      <c r="D69" s="52">
        <v>62.1465204</v>
      </c>
      <c r="E69" s="52">
        <v>74.596612800000003</v>
      </c>
      <c r="F69" s="52">
        <v>76.676057399999991</v>
      </c>
      <c r="G69" s="52">
        <v>67.4092646</v>
      </c>
      <c r="H69" s="52">
        <v>68.742660700000002</v>
      </c>
    </row>
    <row r="70" spans="1:8" ht="15.75" x14ac:dyDescent="0.25">
      <c r="A70" s="59" t="s">
        <v>87</v>
      </c>
      <c r="B70" s="60" t="s">
        <v>88</v>
      </c>
      <c r="C70" s="52">
        <v>0</v>
      </c>
      <c r="D70" s="52">
        <v>0</v>
      </c>
      <c r="E70" s="52">
        <v>0</v>
      </c>
      <c r="F70" s="52">
        <v>0</v>
      </c>
      <c r="G70" s="52">
        <v>0</v>
      </c>
      <c r="H70" s="52">
        <v>0</v>
      </c>
    </row>
    <row r="71" spans="1:8" ht="15.75" x14ac:dyDescent="0.25">
      <c r="A71" s="59" t="s">
        <v>89</v>
      </c>
      <c r="B71" s="60" t="s">
        <v>90</v>
      </c>
      <c r="C71" s="52">
        <v>0</v>
      </c>
      <c r="D71" s="52">
        <v>0</v>
      </c>
      <c r="E71" s="52">
        <v>0</v>
      </c>
      <c r="F71" s="52">
        <v>0</v>
      </c>
      <c r="G71" s="52">
        <v>0</v>
      </c>
      <c r="H71" s="52">
        <v>0</v>
      </c>
    </row>
    <row r="72" spans="1:8" ht="15.75" x14ac:dyDescent="0.25">
      <c r="A72" s="59" t="s">
        <v>91</v>
      </c>
      <c r="B72" s="60" t="s">
        <v>92</v>
      </c>
      <c r="C72" s="52"/>
      <c r="D72" s="52"/>
      <c r="E72" s="52"/>
      <c r="F72" s="52">
        <v>0</v>
      </c>
      <c r="G72" s="52">
        <v>0</v>
      </c>
      <c r="H72" s="52"/>
    </row>
    <row r="73" spans="1:8" ht="15.75" x14ac:dyDescent="0.25">
      <c r="A73" s="59" t="s">
        <v>93</v>
      </c>
      <c r="B73" s="60" t="s">
        <v>94</v>
      </c>
      <c r="C73" s="52">
        <v>0.98205719999999996</v>
      </c>
      <c r="D73" s="52">
        <v>0.78333990000000009</v>
      </c>
      <c r="E73" s="52">
        <v>0.51562720000000006</v>
      </c>
      <c r="F73" s="52">
        <v>0.43185480000000004</v>
      </c>
      <c r="G73" s="52">
        <v>0.30835869999999999</v>
      </c>
      <c r="H73" s="52">
        <v>0.31559690000000001</v>
      </c>
    </row>
    <row r="74" spans="1:8" ht="15.75" x14ac:dyDescent="0.25">
      <c r="A74" s="59" t="s">
        <v>95</v>
      </c>
      <c r="B74" s="60" t="s">
        <v>96</v>
      </c>
      <c r="C74" s="52">
        <v>31.200102099999995</v>
      </c>
      <c r="D74" s="52">
        <v>24.949989600000009</v>
      </c>
      <c r="E74" s="52">
        <v>34.06352259999997</v>
      </c>
      <c r="F74" s="52">
        <v>-24.457189799999981</v>
      </c>
      <c r="G74" s="52">
        <v>35.313926100000003</v>
      </c>
      <c r="H74" s="52">
        <v>45.033384799999993</v>
      </c>
    </row>
    <row r="75" spans="1:8" ht="15.75" x14ac:dyDescent="0.25">
      <c r="A75" s="59"/>
      <c r="B75" s="51"/>
      <c r="C75" s="52"/>
      <c r="D75" s="52"/>
      <c r="E75" s="52"/>
      <c r="F75" s="52"/>
      <c r="G75" s="52"/>
      <c r="H75" s="52"/>
    </row>
    <row r="76" spans="1:8" ht="15.75" x14ac:dyDescent="0.25">
      <c r="A76" s="50"/>
      <c r="B76" s="51" t="s">
        <v>97</v>
      </c>
      <c r="C76" s="56">
        <f t="shared" ref="C76:H76" si="3">SUM(C50:C63)</f>
        <v>770.19684799999993</v>
      </c>
      <c r="D76" s="56">
        <f t="shared" si="3"/>
        <v>715.54766299999983</v>
      </c>
      <c r="E76" s="56">
        <f t="shared" si="3"/>
        <v>716.48305890000006</v>
      </c>
      <c r="F76" s="56">
        <f t="shared" si="3"/>
        <v>864.0880568</v>
      </c>
      <c r="G76" s="56">
        <f t="shared" si="3"/>
        <v>691.0215111</v>
      </c>
      <c r="H76" s="56">
        <f t="shared" si="3"/>
        <v>911.41434620000007</v>
      </c>
    </row>
    <row r="77" spans="1:8" ht="15.75" x14ac:dyDescent="0.25">
      <c r="A77" s="50">
        <v>13</v>
      </c>
      <c r="B77" s="51" t="s">
        <v>98</v>
      </c>
      <c r="C77" s="56">
        <f>+C9+C10+C76+C44+C45+C46+C48+C47+C11+C12+C24+C13</f>
        <v>7032.2814555000014</v>
      </c>
      <c r="D77" s="56">
        <f>+D9+D10+D76+D44+D45+D46+D48+D47+D11+D12+D24+D13</f>
        <v>7890.9626891999997</v>
      </c>
      <c r="E77" s="56">
        <f>E9+E10+E76+E44+E45+E46+E48+E47+E11+E12+E24+E13</f>
        <v>7745.4715800000004</v>
      </c>
      <c r="F77" s="56">
        <f>F9+F10+F76+F44+F45+F46+F48+F47+F11+F12+F24+F13</f>
        <v>8740.0086623999996</v>
      </c>
      <c r="G77" s="56">
        <f>+G9+G10+G76+G44+G45+G46+G48+G47+G11+G12+G24+G13</f>
        <v>8337.0549069999997</v>
      </c>
      <c r="H77" s="56">
        <f>+H9+H10+H76+H44+H45+H46+H48+H47+H11+H12+H24+H13</f>
        <v>8217.3429729999989</v>
      </c>
    </row>
    <row r="78" spans="1:8" ht="15.75" x14ac:dyDescent="0.25">
      <c r="A78" s="50">
        <v>14</v>
      </c>
      <c r="B78" s="51" t="s">
        <v>99</v>
      </c>
      <c r="C78" s="52">
        <v>-11.787736499999999</v>
      </c>
      <c r="D78" s="52">
        <v>-14.620695</v>
      </c>
      <c r="E78" s="52">
        <v>-17.759796299999998</v>
      </c>
      <c r="F78" s="52">
        <v>-26.8720915</v>
      </c>
      <c r="G78" s="52">
        <v>-18.754597099999998</v>
      </c>
      <c r="H78" s="52">
        <v>-12.593263</v>
      </c>
    </row>
    <row r="79" spans="1:8" ht="15.75" x14ac:dyDescent="0.25">
      <c r="A79" s="50">
        <v>15</v>
      </c>
      <c r="B79" s="51" t="s">
        <v>100</v>
      </c>
      <c r="C79" s="56">
        <f t="shared" ref="C79:H79" si="4">+C77+C78</f>
        <v>7020.493719000001</v>
      </c>
      <c r="D79" s="56">
        <f t="shared" si="4"/>
        <v>7876.3419942</v>
      </c>
      <c r="E79" s="56">
        <f t="shared" si="4"/>
        <v>7727.7117837000005</v>
      </c>
      <c r="F79" s="56">
        <f t="shared" si="4"/>
        <v>8713.1365709000002</v>
      </c>
      <c r="G79" s="56">
        <f t="shared" si="4"/>
        <v>8318.3003098999998</v>
      </c>
      <c r="H79" s="56">
        <f t="shared" si="4"/>
        <v>8204.7497099999982</v>
      </c>
    </row>
    <row r="80" spans="1:8" ht="15.75" x14ac:dyDescent="0.25">
      <c r="A80" s="50">
        <v>16</v>
      </c>
      <c r="B80" s="61" t="s">
        <v>101</v>
      </c>
      <c r="C80" s="54">
        <v>0</v>
      </c>
      <c r="D80" s="54">
        <v>0</v>
      </c>
      <c r="E80" s="54">
        <v>161.64414470000003</v>
      </c>
      <c r="F80" s="54">
        <v>783.7331981000001</v>
      </c>
      <c r="G80" s="54">
        <v>4.8184214999999995</v>
      </c>
      <c r="H80" s="54"/>
    </row>
    <row r="81" spans="1:8" ht="16.5" thickBot="1" x14ac:dyDescent="0.3">
      <c r="A81" s="62"/>
      <c r="B81" s="63" t="s">
        <v>102</v>
      </c>
      <c r="C81" s="64">
        <f t="shared" ref="C81:H81" si="5">+C79+C80</f>
        <v>7020.493719000001</v>
      </c>
      <c r="D81" s="64">
        <f t="shared" si="5"/>
        <v>7876.3419942</v>
      </c>
      <c r="E81" s="64">
        <f t="shared" si="5"/>
        <v>7889.3559284000003</v>
      </c>
      <c r="F81" s="64">
        <f t="shared" si="5"/>
        <v>9496.8697690000008</v>
      </c>
      <c r="G81" s="64">
        <f t="shared" si="5"/>
        <v>8323.1187313999999</v>
      </c>
      <c r="H81" s="64">
        <f t="shared" si="5"/>
        <v>8204.7497099999982</v>
      </c>
    </row>
    <row r="82" spans="1:8" ht="15.75" x14ac:dyDescent="0.25">
      <c r="A82" s="65"/>
      <c r="B82" s="66"/>
      <c r="C82" s="67"/>
      <c r="D82" s="67"/>
      <c r="E82" s="67"/>
      <c r="F82" s="67"/>
      <c r="G82" s="67"/>
      <c r="H82" s="67"/>
    </row>
    <row r="83" spans="1:8" ht="15.75" thickBot="1" x14ac:dyDescent="0.3">
      <c r="A83" s="45"/>
      <c r="B83" s="46"/>
      <c r="C83" s="46"/>
      <c r="F83" s="3" t="s">
        <v>4</v>
      </c>
    </row>
    <row r="84" spans="1:8" x14ac:dyDescent="0.25">
      <c r="A84" s="47" t="s">
        <v>5</v>
      </c>
      <c r="B84" s="48" t="s">
        <v>6</v>
      </c>
      <c r="C84" s="49" t="s">
        <v>7</v>
      </c>
      <c r="D84" s="49" t="s">
        <v>8</v>
      </c>
      <c r="E84" s="49" t="s">
        <v>9</v>
      </c>
      <c r="F84" s="49" t="s">
        <v>10</v>
      </c>
      <c r="G84" s="49" t="s">
        <v>11</v>
      </c>
      <c r="H84" s="49" t="s">
        <v>12</v>
      </c>
    </row>
    <row r="85" spans="1:8" x14ac:dyDescent="0.25">
      <c r="A85" s="32">
        <v>1</v>
      </c>
      <c r="B85" s="68" t="s">
        <v>59</v>
      </c>
      <c r="C85" s="31"/>
      <c r="D85" s="32"/>
      <c r="E85" s="32"/>
      <c r="F85" s="32"/>
      <c r="G85" s="32"/>
      <c r="H85" s="32"/>
    </row>
    <row r="86" spans="1:8" x14ac:dyDescent="0.25">
      <c r="A86" s="32"/>
      <c r="B86" s="69" t="s">
        <v>103</v>
      </c>
      <c r="C86" s="70">
        <v>0</v>
      </c>
      <c r="D86" s="71">
        <v>0</v>
      </c>
      <c r="E86" s="71">
        <v>0</v>
      </c>
      <c r="F86" s="71">
        <v>0</v>
      </c>
      <c r="G86" s="71">
        <v>0</v>
      </c>
      <c r="H86" s="71">
        <v>0</v>
      </c>
    </row>
    <row r="87" spans="1:8" x14ac:dyDescent="0.25">
      <c r="A87" s="32"/>
      <c r="B87" s="32" t="s">
        <v>104</v>
      </c>
      <c r="C87" s="70">
        <v>5.7514951999999999</v>
      </c>
      <c r="D87" s="70">
        <v>0</v>
      </c>
      <c r="E87" s="70">
        <v>70.730579900000009</v>
      </c>
      <c r="F87" s="70">
        <v>0</v>
      </c>
      <c r="G87" s="70">
        <v>0</v>
      </c>
      <c r="H87" s="70">
        <v>0</v>
      </c>
    </row>
    <row r="88" spans="1:8" x14ac:dyDescent="0.25">
      <c r="A88" s="32"/>
      <c r="B88" s="32" t="s">
        <v>105</v>
      </c>
      <c r="C88" s="70">
        <v>0</v>
      </c>
      <c r="D88" s="70">
        <v>0</v>
      </c>
      <c r="E88" s="70">
        <v>0</v>
      </c>
      <c r="F88" s="70">
        <v>0</v>
      </c>
      <c r="G88" s="70">
        <v>0</v>
      </c>
      <c r="H88" s="70">
        <v>0</v>
      </c>
    </row>
    <row r="89" spans="1:8" x14ac:dyDescent="0.25">
      <c r="A89" s="32"/>
      <c r="B89" s="72" t="s">
        <v>106</v>
      </c>
      <c r="C89" s="37">
        <f t="shared" ref="C89:H89" si="6">+SUM(C86:C88)</f>
        <v>5.7514951999999999</v>
      </c>
      <c r="D89" s="37">
        <f t="shared" si="6"/>
        <v>0</v>
      </c>
      <c r="E89" s="37">
        <f t="shared" si="6"/>
        <v>70.730579900000009</v>
      </c>
      <c r="F89" s="37">
        <f t="shared" si="6"/>
        <v>0</v>
      </c>
      <c r="G89" s="37">
        <f t="shared" si="6"/>
        <v>0</v>
      </c>
      <c r="H89" s="37">
        <f t="shared" si="6"/>
        <v>0</v>
      </c>
    </row>
    <row r="90" spans="1:8" x14ac:dyDescent="0.25">
      <c r="A90" s="32"/>
      <c r="B90" s="32"/>
      <c r="C90" s="38">
        <f t="shared" ref="C90:H90" si="7">+C89-C47</f>
        <v>0</v>
      </c>
      <c r="D90" s="38">
        <f t="shared" si="7"/>
        <v>0</v>
      </c>
      <c r="E90" s="38">
        <f t="shared" si="7"/>
        <v>0</v>
      </c>
      <c r="F90" s="38">
        <f t="shared" si="7"/>
        <v>0</v>
      </c>
      <c r="G90" s="38">
        <f t="shared" si="7"/>
        <v>0</v>
      </c>
      <c r="H90" s="38">
        <f t="shared" si="7"/>
        <v>0</v>
      </c>
    </row>
    <row r="91" spans="1:8" x14ac:dyDescent="0.25">
      <c r="A91" s="32">
        <v>2</v>
      </c>
      <c r="B91" s="72" t="s">
        <v>107</v>
      </c>
      <c r="C91" s="31"/>
      <c r="D91" s="32"/>
      <c r="E91" s="32"/>
      <c r="F91" s="32"/>
      <c r="G91" s="32"/>
      <c r="H91" s="32"/>
    </row>
    <row r="92" spans="1:8" x14ac:dyDescent="0.25">
      <c r="A92" s="32"/>
      <c r="B92" s="32" t="s">
        <v>108</v>
      </c>
      <c r="C92" s="70">
        <v>143.90219999999999</v>
      </c>
      <c r="D92" s="70">
        <v>91.90643</v>
      </c>
      <c r="E92" s="70">
        <v>111.2389</v>
      </c>
      <c r="F92" s="70">
        <v>39.908589999999997</v>
      </c>
      <c r="G92" s="70">
        <v>27.16949</v>
      </c>
      <c r="H92" s="70">
        <v>28.774339999999999</v>
      </c>
    </row>
    <row r="93" spans="1:8" x14ac:dyDescent="0.25">
      <c r="A93" s="32"/>
      <c r="B93" s="32" t="s">
        <v>109</v>
      </c>
      <c r="C93" s="70">
        <v>0</v>
      </c>
      <c r="D93" s="70">
        <v>0</v>
      </c>
      <c r="E93" s="70">
        <v>0</v>
      </c>
      <c r="F93" s="70">
        <v>0</v>
      </c>
      <c r="G93" s="70">
        <v>0</v>
      </c>
      <c r="H93" s="70">
        <v>0</v>
      </c>
    </row>
    <row r="94" spans="1:8" x14ac:dyDescent="0.25">
      <c r="A94" s="32"/>
      <c r="B94" s="32" t="s">
        <v>110</v>
      </c>
      <c r="C94" s="70">
        <v>0</v>
      </c>
      <c r="D94" s="70">
        <v>126.63426000000001</v>
      </c>
      <c r="E94" s="70">
        <v>138.90392</v>
      </c>
      <c r="F94" s="70">
        <v>171.59655999999998</v>
      </c>
      <c r="G94" s="70">
        <v>131.44175000000001</v>
      </c>
      <c r="H94" s="70">
        <v>169.68484000000001</v>
      </c>
    </row>
    <row r="95" spans="1:8" x14ac:dyDescent="0.25">
      <c r="A95" s="32"/>
      <c r="B95" s="72" t="s">
        <v>106</v>
      </c>
      <c r="C95" s="37">
        <f t="shared" ref="C95:H95" si="8">SUM(C92:C94)</f>
        <v>143.90219999999999</v>
      </c>
      <c r="D95" s="37">
        <f t="shared" si="8"/>
        <v>218.54069000000001</v>
      </c>
      <c r="E95" s="37">
        <f t="shared" si="8"/>
        <v>250.14282</v>
      </c>
      <c r="F95" s="37">
        <f t="shared" si="8"/>
        <v>211.50514999999999</v>
      </c>
      <c r="G95" s="37">
        <f t="shared" si="8"/>
        <v>158.61124000000001</v>
      </c>
      <c r="H95" s="37">
        <f t="shared" si="8"/>
        <v>198.45918</v>
      </c>
    </row>
    <row r="96" spans="1:8" s="3" customFormat="1" x14ac:dyDescent="0.25">
      <c r="A96" s="32"/>
      <c r="B96" s="32"/>
      <c r="C96" s="70">
        <f t="shared" ref="C96:H96" si="9">+C95-C16</f>
        <v>0</v>
      </c>
      <c r="D96" s="70">
        <f t="shared" si="9"/>
        <v>0</v>
      </c>
      <c r="E96" s="70">
        <f t="shared" si="9"/>
        <v>0</v>
      </c>
      <c r="F96" s="70">
        <f t="shared" si="9"/>
        <v>0</v>
      </c>
      <c r="G96" s="70">
        <f t="shared" si="9"/>
        <v>0</v>
      </c>
      <c r="H96" s="70">
        <f t="shared" si="9"/>
        <v>0</v>
      </c>
    </row>
    <row r="97" spans="1:8" s="3" customFormat="1" x14ac:dyDescent="0.25">
      <c r="A97" s="32">
        <v>3</v>
      </c>
      <c r="B97" s="72" t="s">
        <v>99</v>
      </c>
      <c r="C97" s="31"/>
      <c r="D97" s="32"/>
      <c r="E97" s="32"/>
      <c r="F97" s="32"/>
      <c r="G97" s="32"/>
      <c r="H97" s="32"/>
    </row>
    <row r="98" spans="1:8" s="3" customFormat="1" x14ac:dyDescent="0.25">
      <c r="A98" s="32"/>
      <c r="B98" s="32" t="s">
        <v>111</v>
      </c>
      <c r="C98" s="73">
        <v>-9.6151015999999991</v>
      </c>
      <c r="D98" s="73">
        <v>-11.371375</v>
      </c>
      <c r="E98" s="73">
        <v>-14.032116299999998</v>
      </c>
      <c r="F98" s="73">
        <v>-19.727591499999999</v>
      </c>
      <c r="G98" s="73">
        <v>-16.222807100000001</v>
      </c>
      <c r="H98" s="73">
        <v>-11.464773000000001</v>
      </c>
    </row>
    <row r="99" spans="1:8" s="3" customFormat="1" x14ac:dyDescent="0.25">
      <c r="A99" s="32"/>
      <c r="B99" s="32" t="s">
        <v>112</v>
      </c>
      <c r="C99" s="73">
        <v>0</v>
      </c>
      <c r="D99" s="73">
        <v>0</v>
      </c>
      <c r="E99" s="73">
        <v>0</v>
      </c>
      <c r="F99" s="73">
        <v>0</v>
      </c>
      <c r="G99" s="73">
        <v>0</v>
      </c>
      <c r="H99" s="73">
        <v>0</v>
      </c>
    </row>
    <row r="100" spans="1:8" s="3" customFormat="1" x14ac:dyDescent="0.25">
      <c r="A100" s="32"/>
      <c r="B100" s="32" t="s">
        <v>113</v>
      </c>
      <c r="C100" s="73">
        <v>0</v>
      </c>
      <c r="D100" s="73">
        <v>0</v>
      </c>
      <c r="E100" s="73">
        <v>0</v>
      </c>
      <c r="F100" s="73">
        <v>0</v>
      </c>
      <c r="G100" s="73">
        <v>0</v>
      </c>
      <c r="H100" s="73">
        <v>0</v>
      </c>
    </row>
    <row r="101" spans="1:8" s="3" customFormat="1" x14ac:dyDescent="0.25">
      <c r="A101" s="32"/>
      <c r="B101" s="32" t="s">
        <v>114</v>
      </c>
      <c r="C101" s="73">
        <v>-0.75618490000000005</v>
      </c>
      <c r="D101" s="73">
        <v>-0.41177999999999998</v>
      </c>
      <c r="E101" s="73">
        <v>-0.37636999999999998</v>
      </c>
      <c r="F101" s="73">
        <v>-0.12381</v>
      </c>
      <c r="G101" s="73">
        <v>-0.22756999999999999</v>
      </c>
      <c r="H101" s="73">
        <v>-0.20068</v>
      </c>
    </row>
    <row r="102" spans="1:8" s="3" customFormat="1" x14ac:dyDescent="0.25">
      <c r="A102" s="32"/>
      <c r="B102" s="74" t="s">
        <v>115</v>
      </c>
      <c r="C102" s="73">
        <v>-1.41645</v>
      </c>
      <c r="D102" s="73">
        <v>-2.8375400000000002</v>
      </c>
      <c r="E102" s="73">
        <v>-3.3513099999999998</v>
      </c>
      <c r="F102" s="73">
        <v>-7.0206900000000001</v>
      </c>
      <c r="G102" s="73">
        <v>-2.3042199999999999</v>
      </c>
      <c r="H102" s="73">
        <v>-0.92781000000000002</v>
      </c>
    </row>
    <row r="103" spans="1:8" s="3" customFormat="1" x14ac:dyDescent="0.25">
      <c r="A103" s="32"/>
      <c r="B103" s="74" t="s">
        <v>110</v>
      </c>
      <c r="C103" s="73">
        <v>0</v>
      </c>
      <c r="D103" s="73">
        <v>0</v>
      </c>
      <c r="E103" s="73">
        <v>0</v>
      </c>
      <c r="F103" s="73">
        <v>0</v>
      </c>
      <c r="G103" s="73">
        <v>0</v>
      </c>
      <c r="H103" s="73">
        <v>0</v>
      </c>
    </row>
    <row r="104" spans="1:8" s="3" customFormat="1" x14ac:dyDescent="0.25">
      <c r="A104" s="32"/>
      <c r="B104" s="72" t="s">
        <v>106</v>
      </c>
      <c r="C104" s="41">
        <f t="shared" ref="C104:H104" si="10">+SUM(C98:C103)</f>
        <v>-11.787736499999999</v>
      </c>
      <c r="D104" s="41">
        <f t="shared" si="10"/>
        <v>-14.620695000000001</v>
      </c>
      <c r="E104" s="41">
        <f t="shared" si="10"/>
        <v>-17.759796299999998</v>
      </c>
      <c r="F104" s="41">
        <f t="shared" si="10"/>
        <v>-26.872091499999996</v>
      </c>
      <c r="G104" s="41">
        <f t="shared" si="10"/>
        <v>-18.754597100000002</v>
      </c>
      <c r="H104" s="41">
        <f t="shared" si="10"/>
        <v>-12.593263</v>
      </c>
    </row>
    <row r="105" spans="1:8" s="3" customFormat="1" x14ac:dyDescent="0.25">
      <c r="A105" s="32"/>
      <c r="B105" s="32"/>
      <c r="C105" s="73">
        <f t="shared" ref="C105:H105" si="11">+C104-C78</f>
        <v>0</v>
      </c>
      <c r="D105" s="73">
        <f t="shared" si="11"/>
        <v>0</v>
      </c>
      <c r="E105" s="73">
        <f t="shared" si="11"/>
        <v>0</v>
      </c>
      <c r="F105" s="73">
        <f t="shared" si="11"/>
        <v>0</v>
      </c>
      <c r="G105" s="73">
        <f t="shared" si="11"/>
        <v>0</v>
      </c>
      <c r="H105" s="73">
        <f t="shared" si="11"/>
        <v>0</v>
      </c>
    </row>
  </sheetData>
  <mergeCells count="5">
    <mergeCell ref="F1:G1"/>
    <mergeCell ref="A2:G2"/>
    <mergeCell ref="C4:G4"/>
    <mergeCell ref="C5:G5"/>
    <mergeCell ref="H42:H43"/>
  </mergeCells>
  <pageMargins left="0.5" right="0.5" top="0.5" bottom="0.5" header="0.5" footer="0.5"/>
  <pageSetup scale="59" fitToHeight="2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4"/>
  <sheetViews>
    <sheetView topLeftCell="A55" workbookViewId="0">
      <selection activeCell="H77" sqref="H77:H80"/>
    </sheetView>
  </sheetViews>
  <sheetFormatPr defaultColWidth="9.140625" defaultRowHeight="15" x14ac:dyDescent="0.25"/>
  <cols>
    <col min="1" max="1" width="7.140625" style="3" customWidth="1"/>
    <col min="2" max="2" width="48" style="3" customWidth="1"/>
    <col min="3" max="3" width="14" style="2" customWidth="1"/>
    <col min="4" max="5" width="14.28515625" style="3" customWidth="1"/>
    <col min="6" max="6" width="13.7109375" style="3" customWidth="1"/>
    <col min="7" max="7" width="12.85546875" style="3" customWidth="1"/>
    <col min="8" max="8" width="12.28515625" style="3" customWidth="1"/>
    <col min="9" max="16384" width="9.140625" style="2"/>
  </cols>
  <sheetData>
    <row r="1" spans="1:8" x14ac:dyDescent="0.25">
      <c r="A1" s="42"/>
      <c r="B1" s="42"/>
      <c r="C1" s="42"/>
      <c r="D1" s="42"/>
      <c r="E1" s="42"/>
      <c r="F1" s="86" t="s">
        <v>116</v>
      </c>
      <c r="G1" s="86"/>
    </row>
    <row r="2" spans="1:8" x14ac:dyDescent="0.25">
      <c r="A2" s="86" t="s">
        <v>0</v>
      </c>
      <c r="B2" s="86"/>
      <c r="C2" s="86"/>
      <c r="D2" s="86"/>
      <c r="E2" s="86"/>
      <c r="F2" s="86"/>
      <c r="G2" s="86"/>
    </row>
    <row r="3" spans="1:8" x14ac:dyDescent="0.25">
      <c r="A3" s="42"/>
      <c r="B3" s="42"/>
      <c r="C3" s="42"/>
      <c r="D3" s="42"/>
      <c r="E3" s="42"/>
      <c r="F3" s="42"/>
      <c r="G3" s="42"/>
    </row>
    <row r="4" spans="1:8" x14ac:dyDescent="0.25">
      <c r="A4" s="42"/>
      <c r="B4" s="43" t="s">
        <v>1</v>
      </c>
      <c r="C4" s="88" t="s">
        <v>2</v>
      </c>
      <c r="D4" s="88"/>
      <c r="E4" s="88"/>
      <c r="F4" s="88"/>
      <c r="G4" s="88"/>
    </row>
    <row r="5" spans="1:8" x14ac:dyDescent="0.25">
      <c r="A5" s="42"/>
      <c r="B5" s="43" t="s">
        <v>3</v>
      </c>
      <c r="C5" s="88" t="s">
        <v>142</v>
      </c>
      <c r="D5" s="88"/>
      <c r="E5" s="88"/>
      <c r="F5" s="88"/>
      <c r="G5" s="88"/>
    </row>
    <row r="6" spans="1:8" ht="15.75" thickBot="1" x14ac:dyDescent="0.3">
      <c r="A6" s="45"/>
      <c r="B6" s="46"/>
      <c r="C6" s="46"/>
      <c r="F6" s="3" t="s">
        <v>4</v>
      </c>
    </row>
    <row r="7" spans="1:8" ht="29.25" customHeight="1" x14ac:dyDescent="0.25">
      <c r="A7" s="47" t="s">
        <v>5</v>
      </c>
      <c r="B7" s="48" t="s">
        <v>6</v>
      </c>
      <c r="C7" s="49" t="s">
        <v>7</v>
      </c>
      <c r="D7" s="49" t="s">
        <v>8</v>
      </c>
      <c r="E7" s="49" t="s">
        <v>9</v>
      </c>
      <c r="F7" s="49" t="s">
        <v>10</v>
      </c>
      <c r="G7" s="49" t="s">
        <v>11</v>
      </c>
      <c r="H7" s="49" t="s">
        <v>12</v>
      </c>
    </row>
    <row r="8" spans="1:8" s="3" customFormat="1" ht="15.75" x14ac:dyDescent="0.25">
      <c r="A8" s="50">
        <v>1</v>
      </c>
      <c r="B8" s="51" t="s">
        <v>13</v>
      </c>
      <c r="C8" s="52"/>
      <c r="D8" s="52"/>
      <c r="E8" s="52"/>
      <c r="F8" s="52">
        <v>238.95209150000002</v>
      </c>
      <c r="G8" s="52">
        <v>298.35240479999999</v>
      </c>
      <c r="H8" s="52">
        <v>349.36748700000004</v>
      </c>
    </row>
    <row r="9" spans="1:8" s="3" customFormat="1" ht="15.75" x14ac:dyDescent="0.25">
      <c r="A9" s="50">
        <v>2</v>
      </c>
      <c r="B9" s="51" t="s">
        <v>14</v>
      </c>
      <c r="C9" s="52"/>
      <c r="D9" s="52"/>
      <c r="E9" s="52"/>
      <c r="F9" s="52">
        <v>360.09557619999998</v>
      </c>
      <c r="G9" s="52">
        <v>1027.5349112000001</v>
      </c>
      <c r="H9" s="52">
        <v>1346.5944747000001</v>
      </c>
    </row>
    <row r="10" spans="1:8" s="3" customFormat="1" ht="15.75" x14ac:dyDescent="0.25">
      <c r="A10" s="50">
        <v>3</v>
      </c>
      <c r="B10" s="51" t="s">
        <v>15</v>
      </c>
      <c r="C10" s="52"/>
      <c r="D10" s="52"/>
      <c r="E10" s="52"/>
      <c r="F10" s="52">
        <v>598.60760000000005</v>
      </c>
      <c r="G10" s="52">
        <v>838.95066999999995</v>
      </c>
      <c r="H10" s="52">
        <v>762.41211999999996</v>
      </c>
    </row>
    <row r="11" spans="1:8" s="3" customFormat="1" ht="15.75" x14ac:dyDescent="0.25">
      <c r="A11" s="50">
        <v>4</v>
      </c>
      <c r="B11" s="51" t="s">
        <v>16</v>
      </c>
      <c r="C11" s="52"/>
      <c r="D11" s="52"/>
      <c r="E11" s="52"/>
      <c r="F11" s="52">
        <v>912.42096749999996</v>
      </c>
      <c r="G11" s="52">
        <v>1596.4515636000001</v>
      </c>
      <c r="H11" s="52">
        <v>1796.1121656</v>
      </c>
    </row>
    <row r="12" spans="1:8" s="3" customFormat="1" ht="15.75" x14ac:dyDescent="0.25">
      <c r="A12" s="50">
        <v>5</v>
      </c>
      <c r="B12" s="51" t="s">
        <v>17</v>
      </c>
      <c r="C12" s="52"/>
      <c r="D12" s="53"/>
      <c r="E12" s="53"/>
      <c r="F12" s="53">
        <v>0</v>
      </c>
      <c r="G12" s="53">
        <v>0</v>
      </c>
      <c r="H12" s="53">
        <v>0</v>
      </c>
    </row>
    <row r="13" spans="1:8" s="3" customFormat="1" ht="15.75" x14ac:dyDescent="0.25">
      <c r="A13" s="50">
        <v>6</v>
      </c>
      <c r="B13" s="51" t="s">
        <v>18</v>
      </c>
      <c r="C13" s="54"/>
      <c r="D13" s="54"/>
      <c r="E13" s="54"/>
      <c r="F13" s="54"/>
      <c r="G13" s="54"/>
      <c r="H13" s="54"/>
    </row>
    <row r="14" spans="1:8" s="3" customFormat="1" ht="15.75" x14ac:dyDescent="0.25">
      <c r="A14" s="55">
        <v>6.1</v>
      </c>
      <c r="B14" s="51" t="s">
        <v>19</v>
      </c>
      <c r="C14" s="52"/>
      <c r="D14" s="52"/>
      <c r="E14" s="52"/>
      <c r="F14" s="52">
        <v>75.990790000000004</v>
      </c>
      <c r="G14" s="52">
        <v>47.731879999999997</v>
      </c>
      <c r="H14" s="52">
        <v>57.004480000000001</v>
      </c>
    </row>
    <row r="15" spans="1:8" s="3" customFormat="1" ht="15.75" x14ac:dyDescent="0.25">
      <c r="A15" s="55">
        <v>6.2</v>
      </c>
      <c r="B15" s="51" t="s">
        <v>20</v>
      </c>
      <c r="C15" s="52"/>
      <c r="D15" s="52"/>
      <c r="E15" s="52"/>
      <c r="F15" s="52">
        <v>174.32249999999999</v>
      </c>
      <c r="G15" s="52">
        <v>231.27864</v>
      </c>
      <c r="H15" s="52">
        <v>100.6786333</v>
      </c>
    </row>
    <row r="16" spans="1:8" s="3" customFormat="1" ht="15.75" x14ac:dyDescent="0.25">
      <c r="A16" s="55">
        <v>6.3</v>
      </c>
      <c r="B16" s="51" t="s">
        <v>21</v>
      </c>
      <c r="C16" s="52"/>
      <c r="D16" s="52"/>
      <c r="E16" s="52"/>
      <c r="F16" s="52">
        <v>172.89523740000001</v>
      </c>
      <c r="G16" s="52">
        <v>183.65730619999997</v>
      </c>
      <c r="H16" s="52">
        <v>175.809427</v>
      </c>
    </row>
    <row r="17" spans="1:8" s="3" customFormat="1" ht="15.75" x14ac:dyDescent="0.25">
      <c r="A17" s="55">
        <v>6.4</v>
      </c>
      <c r="B17" s="51" t="s">
        <v>22</v>
      </c>
      <c r="C17" s="52"/>
      <c r="D17" s="52"/>
      <c r="E17" s="52"/>
      <c r="F17" s="52">
        <v>33.5835121</v>
      </c>
      <c r="G17" s="52">
        <v>79.067855100000003</v>
      </c>
      <c r="H17" s="52">
        <v>89.941428200000004</v>
      </c>
    </row>
    <row r="18" spans="1:8" s="3" customFormat="1" ht="15.75" x14ac:dyDescent="0.25">
      <c r="A18" s="55">
        <v>6.5</v>
      </c>
      <c r="B18" s="51" t="s">
        <v>23</v>
      </c>
      <c r="C18" s="52"/>
      <c r="D18" s="52"/>
      <c r="E18" s="52"/>
      <c r="F18" s="52">
        <v>4.9764900000000001</v>
      </c>
      <c r="G18" s="52">
        <v>23.23038</v>
      </c>
      <c r="H18" s="52">
        <v>19.54006</v>
      </c>
    </row>
    <row r="19" spans="1:8" s="3" customFormat="1" ht="15.75" x14ac:dyDescent="0.25">
      <c r="A19" s="55">
        <v>6.6</v>
      </c>
      <c r="B19" s="51" t="s">
        <v>24</v>
      </c>
      <c r="C19" s="52"/>
      <c r="D19" s="52"/>
      <c r="E19" s="52"/>
      <c r="F19" s="52">
        <v>0</v>
      </c>
      <c r="G19" s="52">
        <v>0</v>
      </c>
      <c r="H19" s="52">
        <v>0</v>
      </c>
    </row>
    <row r="20" spans="1:8" s="3" customFormat="1" ht="15.75" x14ac:dyDescent="0.25">
      <c r="A20" s="55">
        <v>6.7</v>
      </c>
      <c r="B20" s="51" t="s">
        <v>25</v>
      </c>
      <c r="C20" s="52"/>
      <c r="D20" s="52"/>
      <c r="E20" s="52"/>
      <c r="F20" s="52">
        <v>0</v>
      </c>
      <c r="G20" s="52">
        <v>0</v>
      </c>
      <c r="H20" s="52">
        <v>0</v>
      </c>
    </row>
    <row r="21" spans="1:8" s="3" customFormat="1" ht="15.75" x14ac:dyDescent="0.25">
      <c r="A21" s="55">
        <v>6.8</v>
      </c>
      <c r="B21" s="51" t="s">
        <v>26</v>
      </c>
      <c r="C21" s="52"/>
      <c r="D21" s="52"/>
      <c r="E21" s="52"/>
      <c r="F21" s="52">
        <v>34.835537500000001</v>
      </c>
      <c r="G21" s="52">
        <v>87.998980299999999</v>
      </c>
      <c r="H21" s="52">
        <v>34.568230299999996</v>
      </c>
    </row>
    <row r="22" spans="1:8" s="3" customFormat="1" ht="15.75" x14ac:dyDescent="0.25">
      <c r="A22" s="55">
        <v>6.9</v>
      </c>
      <c r="B22" s="51" t="s">
        <v>27</v>
      </c>
      <c r="C22" s="52"/>
      <c r="D22" s="52"/>
      <c r="E22" s="52"/>
      <c r="F22" s="52">
        <v>0</v>
      </c>
      <c r="G22" s="52">
        <v>35.006999999999998</v>
      </c>
      <c r="H22" s="52">
        <v>35.200000000000003</v>
      </c>
    </row>
    <row r="23" spans="1:8" s="3" customFormat="1" ht="15.75" x14ac:dyDescent="0.25">
      <c r="A23" s="55"/>
      <c r="B23" s="51" t="s">
        <v>28</v>
      </c>
      <c r="C23" s="56"/>
      <c r="D23" s="56"/>
      <c r="E23" s="56"/>
      <c r="F23" s="56">
        <f t="shared" ref="F23:H23" si="0">+SUM(F14:F22)</f>
        <v>496.60406699999999</v>
      </c>
      <c r="G23" s="56">
        <f t="shared" si="0"/>
        <v>687.97204159999978</v>
      </c>
      <c r="H23" s="56">
        <f t="shared" si="0"/>
        <v>512.74225879999995</v>
      </c>
    </row>
    <row r="24" spans="1:8" s="3" customFormat="1" ht="15.75" x14ac:dyDescent="0.25">
      <c r="A24" s="55">
        <v>7</v>
      </c>
      <c r="B24" s="51" t="s">
        <v>29</v>
      </c>
      <c r="C24" s="54"/>
      <c r="D24" s="54"/>
      <c r="E24" s="54"/>
      <c r="F24" s="54"/>
      <c r="G24" s="54"/>
      <c r="H24" s="54"/>
    </row>
    <row r="25" spans="1:8" s="3" customFormat="1" ht="15.75" x14ac:dyDescent="0.25">
      <c r="A25" s="55" t="s">
        <v>30</v>
      </c>
      <c r="B25" s="51" t="s">
        <v>31</v>
      </c>
      <c r="C25" s="52"/>
      <c r="D25" s="52"/>
      <c r="E25" s="52"/>
      <c r="F25" s="52">
        <v>1343.6969374</v>
      </c>
      <c r="G25" s="52">
        <v>2473.9763379000001</v>
      </c>
      <c r="H25" s="52">
        <v>2652.9325741999996</v>
      </c>
    </row>
    <row r="26" spans="1:8" s="3" customFormat="1" ht="15.75" x14ac:dyDescent="0.25">
      <c r="A26" s="55" t="s">
        <v>32</v>
      </c>
      <c r="B26" s="51" t="s">
        <v>33</v>
      </c>
      <c r="C26" s="52"/>
      <c r="D26" s="52"/>
      <c r="E26" s="52"/>
      <c r="F26" s="52">
        <v>217.07211000000001</v>
      </c>
      <c r="G26" s="52">
        <v>180.80285480000001</v>
      </c>
      <c r="H26" s="52">
        <v>121.9158652</v>
      </c>
    </row>
    <row r="27" spans="1:8" s="3" customFormat="1" ht="15.75" x14ac:dyDescent="0.25">
      <c r="A27" s="55" t="s">
        <v>34</v>
      </c>
      <c r="B27" s="51" t="s">
        <v>35</v>
      </c>
      <c r="C27" s="52"/>
      <c r="D27" s="52"/>
      <c r="E27" s="52"/>
      <c r="F27" s="52">
        <v>-5.3565189000000002</v>
      </c>
      <c r="G27" s="52">
        <v>261.8490425</v>
      </c>
      <c r="H27" s="52">
        <v>70.969451800000002</v>
      </c>
    </row>
    <row r="28" spans="1:8" s="3" customFormat="1" ht="15.75" x14ac:dyDescent="0.25">
      <c r="A28" s="55" t="s">
        <v>36</v>
      </c>
      <c r="B28" s="51" t="s">
        <v>37</v>
      </c>
      <c r="C28" s="52"/>
      <c r="D28" s="52"/>
      <c r="E28" s="52"/>
      <c r="F28" s="52">
        <v>201.76594239999997</v>
      </c>
      <c r="G28" s="52">
        <v>176.77304000000001</v>
      </c>
      <c r="H28" s="52">
        <v>168.6466441</v>
      </c>
    </row>
    <row r="29" spans="1:8" s="3" customFormat="1" ht="15.75" x14ac:dyDescent="0.25">
      <c r="A29" s="55" t="s">
        <v>38</v>
      </c>
      <c r="B29" s="51" t="s">
        <v>39</v>
      </c>
      <c r="C29" s="52"/>
      <c r="D29" s="52"/>
      <c r="E29" s="52"/>
      <c r="F29" s="52">
        <v>247.60241960000002</v>
      </c>
      <c r="G29" s="52">
        <v>310.2827767</v>
      </c>
      <c r="H29" s="52">
        <v>262.7864869</v>
      </c>
    </row>
    <row r="30" spans="1:8" s="3" customFormat="1" ht="15.75" x14ac:dyDescent="0.25">
      <c r="A30" s="55"/>
      <c r="B30" s="51"/>
      <c r="C30" s="52"/>
      <c r="D30" s="52"/>
      <c r="E30" s="52"/>
      <c r="F30" s="52"/>
      <c r="G30" s="52"/>
      <c r="H30" s="52"/>
    </row>
    <row r="31" spans="1:8" s="3" customFormat="1" ht="15.75" x14ac:dyDescent="0.25">
      <c r="A31" s="55">
        <v>7.2</v>
      </c>
      <c r="B31" s="51" t="s">
        <v>40</v>
      </c>
      <c r="C31" s="52"/>
      <c r="D31" s="52"/>
      <c r="E31" s="52"/>
      <c r="F31" s="52"/>
      <c r="G31" s="52"/>
      <c r="H31" s="52"/>
    </row>
    <row r="32" spans="1:8" s="3" customFormat="1" ht="15.75" x14ac:dyDescent="0.25">
      <c r="A32" s="55" t="s">
        <v>41</v>
      </c>
      <c r="B32" s="51" t="s">
        <v>42</v>
      </c>
      <c r="C32" s="52"/>
      <c r="D32" s="52"/>
      <c r="E32" s="52"/>
      <c r="F32" s="52">
        <v>3.8002899999999999</v>
      </c>
      <c r="G32" s="52">
        <v>0.37763000000000002</v>
      </c>
      <c r="H32" s="52">
        <v>0</v>
      </c>
    </row>
    <row r="33" spans="1:8" s="3" customFormat="1" ht="15.75" x14ac:dyDescent="0.25">
      <c r="A33" s="55" t="s">
        <v>43</v>
      </c>
      <c r="B33" s="51" t="s">
        <v>44</v>
      </c>
      <c r="C33" s="52"/>
      <c r="D33" s="52"/>
      <c r="E33" s="52"/>
      <c r="F33" s="52">
        <v>194.62649519999999</v>
      </c>
      <c r="G33" s="52">
        <v>52.719168599999996</v>
      </c>
      <c r="H33" s="52">
        <v>152.23989590000002</v>
      </c>
    </row>
    <row r="34" spans="1:8" s="3" customFormat="1" ht="15.75" x14ac:dyDescent="0.25">
      <c r="A34" s="55" t="s">
        <v>45</v>
      </c>
      <c r="B34" s="51" t="s">
        <v>46</v>
      </c>
      <c r="C34" s="52"/>
      <c r="D34" s="52"/>
      <c r="E34" s="52"/>
      <c r="F34" s="52">
        <v>32.512217499999998</v>
      </c>
      <c r="G34" s="52">
        <v>48.242792000000001</v>
      </c>
      <c r="H34" s="52">
        <v>37.614173999999998</v>
      </c>
    </row>
    <row r="35" spans="1:8" s="3" customFormat="1" ht="15.75" x14ac:dyDescent="0.25">
      <c r="A35" s="55" t="s">
        <v>47</v>
      </c>
      <c r="B35" s="51" t="s">
        <v>48</v>
      </c>
      <c r="C35" s="52"/>
      <c r="D35" s="52"/>
      <c r="E35" s="52"/>
      <c r="F35" s="52">
        <v>106.34993130000001</v>
      </c>
      <c r="G35" s="52">
        <v>113.42948560000001</v>
      </c>
      <c r="H35" s="52">
        <v>148.82694670000001</v>
      </c>
    </row>
    <row r="36" spans="1:8" s="3" customFormat="1" ht="15.75" x14ac:dyDescent="0.25">
      <c r="A36" s="55" t="s">
        <v>49</v>
      </c>
      <c r="B36" s="51" t="s">
        <v>50</v>
      </c>
      <c r="C36" s="52"/>
      <c r="D36" s="52"/>
      <c r="E36" s="52"/>
      <c r="F36" s="52">
        <v>60.576959299999999</v>
      </c>
      <c r="G36" s="52">
        <v>61.277951999999999</v>
      </c>
      <c r="H36" s="52">
        <v>38.850295899999999</v>
      </c>
    </row>
    <row r="37" spans="1:8" s="3" customFormat="1" ht="15.75" x14ac:dyDescent="0.25">
      <c r="A37" s="55"/>
      <c r="B37" s="51" t="s">
        <v>51</v>
      </c>
      <c r="C37" s="52"/>
      <c r="D37" s="52"/>
      <c r="E37" s="52"/>
      <c r="F37" s="52">
        <f t="shared" ref="F37:H37" si="1">F32+F33+F34+F35+F36</f>
        <v>397.86589329999998</v>
      </c>
      <c r="G37" s="52">
        <f t="shared" si="1"/>
        <v>276.0470282</v>
      </c>
      <c r="H37" s="52">
        <f t="shared" si="1"/>
        <v>377.53131250000001</v>
      </c>
    </row>
    <row r="38" spans="1:8" s="3" customFormat="1" ht="15.75" x14ac:dyDescent="0.25">
      <c r="A38" s="55"/>
      <c r="B38" s="51"/>
      <c r="C38" s="57"/>
      <c r="D38" s="57"/>
      <c r="E38" s="57"/>
      <c r="F38" s="57"/>
      <c r="G38" s="57"/>
      <c r="H38" s="57"/>
    </row>
    <row r="39" spans="1:8" s="3" customFormat="1" ht="15.75" x14ac:dyDescent="0.25">
      <c r="A39" s="55">
        <v>7.3</v>
      </c>
      <c r="B39" s="51" t="s">
        <v>52</v>
      </c>
      <c r="C39" s="52"/>
      <c r="D39" s="52"/>
      <c r="E39" s="52"/>
      <c r="F39" s="52">
        <v>0</v>
      </c>
      <c r="G39" s="52">
        <v>0</v>
      </c>
      <c r="H39" s="52">
        <v>0</v>
      </c>
    </row>
    <row r="40" spans="1:8" s="3" customFormat="1" ht="15.75" x14ac:dyDescent="0.25">
      <c r="A40" s="55">
        <v>7.4</v>
      </c>
      <c r="B40" s="51" t="s">
        <v>53</v>
      </c>
      <c r="C40" s="52"/>
      <c r="D40" s="52"/>
      <c r="E40" s="52"/>
      <c r="F40" s="52">
        <v>0</v>
      </c>
      <c r="G40" s="52">
        <v>0</v>
      </c>
      <c r="H40" s="52">
        <v>0</v>
      </c>
    </row>
    <row r="41" spans="1:8" s="3" customFormat="1" ht="15.75" x14ac:dyDescent="0.25">
      <c r="A41" s="55">
        <v>7.5</v>
      </c>
      <c r="B41" s="51" t="s">
        <v>54</v>
      </c>
      <c r="C41" s="52"/>
      <c r="D41" s="52"/>
      <c r="E41" s="52"/>
      <c r="F41" s="52">
        <v>23.618880400000023</v>
      </c>
      <c r="G41" s="52">
        <v>20.481964800000014</v>
      </c>
      <c r="H41" s="92">
        <v>542.54897080000001</v>
      </c>
    </row>
    <row r="42" spans="1:8" s="3" customFormat="1" ht="15.75" x14ac:dyDescent="0.25">
      <c r="A42" s="55">
        <v>7.6</v>
      </c>
      <c r="B42" s="51" t="s">
        <v>55</v>
      </c>
      <c r="C42" s="52"/>
      <c r="D42" s="52"/>
      <c r="E42" s="52"/>
      <c r="F42" s="52">
        <v>302.96246819999999</v>
      </c>
      <c r="G42" s="52">
        <v>316.59525550000001</v>
      </c>
      <c r="H42" s="93"/>
    </row>
    <row r="43" spans="1:8" s="3" customFormat="1" ht="15.75" x14ac:dyDescent="0.25">
      <c r="A43" s="50"/>
      <c r="B43" s="51" t="s">
        <v>56</v>
      </c>
      <c r="C43" s="56"/>
      <c r="D43" s="56"/>
      <c r="E43" s="56"/>
      <c r="F43" s="56">
        <f t="shared" ref="F43:H43" si="2">F25+F37+F39+F40+F41+F42+F26+F27+F28+F29</f>
        <v>2729.2281323999996</v>
      </c>
      <c r="G43" s="56">
        <f t="shared" si="2"/>
        <v>4016.8083004000005</v>
      </c>
      <c r="H43" s="56">
        <f t="shared" si="2"/>
        <v>4197.3313054999999</v>
      </c>
    </row>
    <row r="44" spans="1:8" s="3" customFormat="1" ht="15.75" x14ac:dyDescent="0.25">
      <c r="A44" s="50">
        <v>8</v>
      </c>
      <c r="B44" s="51" t="s">
        <v>57</v>
      </c>
      <c r="C44" s="52"/>
      <c r="D44" s="52"/>
      <c r="E44" s="52"/>
      <c r="F44" s="52">
        <v>0</v>
      </c>
      <c r="G44" s="52">
        <v>0</v>
      </c>
      <c r="H44" s="52">
        <v>0</v>
      </c>
    </row>
    <row r="45" spans="1:8" s="3" customFormat="1" ht="15.75" x14ac:dyDescent="0.25">
      <c r="A45" s="50">
        <v>9</v>
      </c>
      <c r="B45" s="51" t="s">
        <v>58</v>
      </c>
      <c r="C45" s="52"/>
      <c r="D45" s="52"/>
      <c r="E45" s="52"/>
      <c r="F45" s="52">
        <v>0</v>
      </c>
      <c r="G45" s="52">
        <v>0.76771960000000006</v>
      </c>
      <c r="H45" s="52">
        <v>1631.5180700000001</v>
      </c>
    </row>
    <row r="46" spans="1:8" s="3" customFormat="1" ht="15.75" x14ac:dyDescent="0.25">
      <c r="A46" s="50">
        <v>10</v>
      </c>
      <c r="B46" s="51" t="s">
        <v>59</v>
      </c>
      <c r="C46" s="52"/>
      <c r="D46" s="52"/>
      <c r="E46" s="52"/>
      <c r="F46" s="52">
        <v>-24.511660499999998</v>
      </c>
      <c r="G46" s="52">
        <v>0</v>
      </c>
      <c r="H46" s="52">
        <v>0</v>
      </c>
    </row>
    <row r="47" spans="1:8" s="3" customFormat="1" ht="15.75" x14ac:dyDescent="0.25">
      <c r="A47" s="50">
        <v>11</v>
      </c>
      <c r="B47" s="51" t="s">
        <v>60</v>
      </c>
      <c r="C47" s="52"/>
      <c r="D47" s="52"/>
      <c r="E47" s="52"/>
      <c r="F47" s="52">
        <v>1432.6280531</v>
      </c>
      <c r="G47" s="52">
        <v>3479.9646745</v>
      </c>
      <c r="H47" s="52">
        <v>2962.4460488</v>
      </c>
    </row>
    <row r="48" spans="1:8" s="3" customFormat="1" ht="15.75" x14ac:dyDescent="0.25">
      <c r="A48" s="50">
        <v>12</v>
      </c>
      <c r="B48" s="51" t="s">
        <v>61</v>
      </c>
      <c r="C48" s="54"/>
      <c r="D48" s="58"/>
      <c r="E48" s="54"/>
      <c r="F48" s="54"/>
      <c r="G48" s="54"/>
      <c r="H48" s="54"/>
    </row>
    <row r="49" spans="1:8" ht="15.75" x14ac:dyDescent="0.25">
      <c r="A49" s="55">
        <v>12.1</v>
      </c>
      <c r="B49" s="51" t="s">
        <v>62</v>
      </c>
      <c r="C49" s="52"/>
      <c r="D49" s="52"/>
      <c r="E49" s="52"/>
      <c r="F49" s="52">
        <v>13.061640000000001</v>
      </c>
      <c r="G49" s="52">
        <v>6</v>
      </c>
      <c r="H49" s="52">
        <v>142.56714479999999</v>
      </c>
    </row>
    <row r="50" spans="1:8" ht="15.75" x14ac:dyDescent="0.25">
      <c r="A50" s="55">
        <v>12.2</v>
      </c>
      <c r="B50" s="51" t="s">
        <v>63</v>
      </c>
      <c r="C50" s="52"/>
      <c r="D50" s="52"/>
      <c r="E50" s="52"/>
      <c r="F50" s="52">
        <v>0</v>
      </c>
      <c r="G50" s="52">
        <v>0</v>
      </c>
      <c r="H50" s="52">
        <v>0</v>
      </c>
    </row>
    <row r="51" spans="1:8" ht="15.75" x14ac:dyDescent="0.25">
      <c r="A51" s="55">
        <v>12.3</v>
      </c>
      <c r="B51" s="51" t="s">
        <v>64</v>
      </c>
      <c r="C51" s="52"/>
      <c r="D51" s="52"/>
      <c r="E51" s="52"/>
      <c r="F51" s="52">
        <v>14.118410000000001</v>
      </c>
      <c r="G51" s="52">
        <v>13.460036000000001</v>
      </c>
      <c r="H51" s="52">
        <v>11.285756000000001</v>
      </c>
    </row>
    <row r="52" spans="1:8" ht="15.75" x14ac:dyDescent="0.25">
      <c r="A52" s="55">
        <v>12.4</v>
      </c>
      <c r="B52" s="51" t="s">
        <v>65</v>
      </c>
      <c r="C52" s="52"/>
      <c r="D52" s="52"/>
      <c r="E52" s="52"/>
      <c r="F52" s="52">
        <v>13.172610000000001</v>
      </c>
      <c r="G52" s="52">
        <v>20.294840000000001</v>
      </c>
      <c r="H52" s="52">
        <v>23.07733</v>
      </c>
    </row>
    <row r="53" spans="1:8" ht="15.75" x14ac:dyDescent="0.25">
      <c r="A53" s="55">
        <v>12.5</v>
      </c>
      <c r="B53" s="51" t="s">
        <v>66</v>
      </c>
      <c r="C53" s="52"/>
      <c r="D53" s="52"/>
      <c r="E53" s="52"/>
      <c r="F53" s="52">
        <v>33.470139899999999</v>
      </c>
      <c r="G53" s="52">
        <v>54.040089199999997</v>
      </c>
      <c r="H53" s="52">
        <v>93.423916300000002</v>
      </c>
    </row>
    <row r="54" spans="1:8" s="3" customFormat="1" ht="15.75" x14ac:dyDescent="0.25">
      <c r="A54" s="55">
        <v>12.6</v>
      </c>
      <c r="B54" s="51" t="s">
        <v>67</v>
      </c>
      <c r="C54" s="52"/>
      <c r="D54" s="52"/>
      <c r="E54" s="52"/>
      <c r="F54" s="52">
        <v>1.6671297999999999</v>
      </c>
      <c r="G54" s="52">
        <v>1.51735</v>
      </c>
      <c r="H54" s="52">
        <v>3.5809899999999999</v>
      </c>
    </row>
    <row r="55" spans="1:8" s="3" customFormat="1" ht="15.75" x14ac:dyDescent="0.25">
      <c r="A55" s="55">
        <v>12.7</v>
      </c>
      <c r="B55" s="51" t="s">
        <v>68</v>
      </c>
      <c r="C55" s="52"/>
      <c r="D55" s="52"/>
      <c r="E55" s="52"/>
      <c r="F55" s="52">
        <v>243.00091019999999</v>
      </c>
      <c r="G55" s="52">
        <v>119.58862210000001</v>
      </c>
      <c r="H55" s="52">
        <v>21.794897599999999</v>
      </c>
    </row>
    <row r="56" spans="1:8" ht="15.75" x14ac:dyDescent="0.25">
      <c r="A56" s="55">
        <v>12.8</v>
      </c>
      <c r="B56" s="51" t="s">
        <v>69</v>
      </c>
      <c r="C56" s="52"/>
      <c r="D56" s="52"/>
      <c r="E56" s="52"/>
      <c r="F56" s="52">
        <v>0</v>
      </c>
      <c r="G56" s="52">
        <v>0</v>
      </c>
      <c r="H56" s="52">
        <v>0</v>
      </c>
    </row>
    <row r="57" spans="1:8" ht="15.75" x14ac:dyDescent="0.25">
      <c r="A57" s="55">
        <v>12.9</v>
      </c>
      <c r="B57" s="51" t="s">
        <v>70</v>
      </c>
      <c r="C57" s="52"/>
      <c r="D57" s="52"/>
      <c r="E57" s="52"/>
      <c r="F57" s="52">
        <v>0.59626999999999997</v>
      </c>
      <c r="G57" s="52">
        <v>0.90158000000000005</v>
      </c>
      <c r="H57" s="52">
        <v>1.2708762</v>
      </c>
    </row>
    <row r="58" spans="1:8" ht="15.75" x14ac:dyDescent="0.25">
      <c r="A58" s="59">
        <v>12.1</v>
      </c>
      <c r="B58" s="51" t="s">
        <v>71</v>
      </c>
      <c r="C58" s="52"/>
      <c r="D58" s="52"/>
      <c r="E58" s="52"/>
      <c r="F58" s="52">
        <v>89.195168599999988</v>
      </c>
      <c r="G58" s="52">
        <v>30.042484599999998</v>
      </c>
      <c r="H58" s="52">
        <v>77.696686799999995</v>
      </c>
    </row>
    <row r="59" spans="1:8" ht="15.75" x14ac:dyDescent="0.25">
      <c r="A59" s="59">
        <v>12.11</v>
      </c>
      <c r="B59" s="51" t="s">
        <v>72</v>
      </c>
      <c r="C59" s="52"/>
      <c r="D59" s="52"/>
      <c r="E59" s="52"/>
      <c r="F59" s="52">
        <v>107.56502899999998</v>
      </c>
      <c r="G59" s="52">
        <v>210.65588359999998</v>
      </c>
      <c r="H59" s="52">
        <v>177.84771489999997</v>
      </c>
    </row>
    <row r="60" spans="1:8" ht="15.75" x14ac:dyDescent="0.25">
      <c r="A60" s="59">
        <v>12.12</v>
      </c>
      <c r="B60" s="51" t="s">
        <v>73</v>
      </c>
      <c r="C60" s="52"/>
      <c r="D60" s="52"/>
      <c r="E60" s="52"/>
      <c r="F60" s="52">
        <v>12.961513599999998</v>
      </c>
      <c r="G60" s="52">
        <v>13.32579</v>
      </c>
      <c r="H60" s="52">
        <v>12.29884</v>
      </c>
    </row>
    <row r="61" spans="1:8" ht="15.75" x14ac:dyDescent="0.25">
      <c r="A61" s="59">
        <v>12.13</v>
      </c>
      <c r="B61" s="51" t="s">
        <v>74</v>
      </c>
      <c r="C61" s="52"/>
      <c r="D61" s="52"/>
      <c r="E61" s="52"/>
      <c r="F61" s="52">
        <v>12.026488200000001</v>
      </c>
      <c r="G61" s="52">
        <v>12.071011</v>
      </c>
      <c r="H61" s="52">
        <v>15.138149299999998</v>
      </c>
    </row>
    <row r="62" spans="1:8" ht="15.75" x14ac:dyDescent="0.25">
      <c r="A62" s="59">
        <v>12.14</v>
      </c>
      <c r="B62" s="51" t="s">
        <v>75</v>
      </c>
      <c r="C62" s="52"/>
      <c r="D62" s="52"/>
      <c r="E62" s="52"/>
      <c r="F62" s="52">
        <v>353.94502399999999</v>
      </c>
      <c r="G62" s="52">
        <v>833.96311730000014</v>
      </c>
      <c r="H62" s="52">
        <v>478.99922620000007</v>
      </c>
    </row>
    <row r="63" spans="1:8" ht="15.75" x14ac:dyDescent="0.25">
      <c r="A63" s="59"/>
      <c r="B63" s="51" t="s">
        <v>76</v>
      </c>
      <c r="C63" s="52"/>
      <c r="D63" s="52"/>
      <c r="E63" s="52"/>
      <c r="F63" s="52"/>
      <c r="G63" s="52"/>
      <c r="H63" s="52"/>
    </row>
    <row r="64" spans="1:8" ht="15.75" x14ac:dyDescent="0.25">
      <c r="A64" s="59" t="s">
        <v>77</v>
      </c>
      <c r="B64" s="60" t="s">
        <v>78</v>
      </c>
      <c r="C64" s="52"/>
      <c r="D64" s="52"/>
      <c r="E64" s="52"/>
      <c r="F64" s="52">
        <v>38.812549599999997</v>
      </c>
      <c r="G64" s="52">
        <v>65.891056199999994</v>
      </c>
      <c r="H64" s="52">
        <v>68.419891399999997</v>
      </c>
    </row>
    <row r="65" spans="1:8" ht="15.75" x14ac:dyDescent="0.25">
      <c r="A65" s="59" t="s">
        <v>79</v>
      </c>
      <c r="B65" s="60" t="s">
        <v>80</v>
      </c>
      <c r="C65" s="52"/>
      <c r="D65" s="52"/>
      <c r="E65" s="52"/>
      <c r="F65" s="52">
        <v>66.532875700000005</v>
      </c>
      <c r="G65" s="52">
        <v>370.79226</v>
      </c>
      <c r="H65" s="52">
        <v>45.717359999999999</v>
      </c>
    </row>
    <row r="66" spans="1:8" ht="15.75" x14ac:dyDescent="0.25">
      <c r="A66" s="59" t="s">
        <v>81</v>
      </c>
      <c r="B66" s="60" t="s">
        <v>82</v>
      </c>
      <c r="C66" s="52"/>
      <c r="D66" s="52"/>
      <c r="E66" s="52"/>
      <c r="F66" s="52">
        <v>0</v>
      </c>
      <c r="G66" s="52">
        <v>0</v>
      </c>
      <c r="H66" s="52">
        <v>0.35646849999999997</v>
      </c>
    </row>
    <row r="67" spans="1:8" ht="15.75" x14ac:dyDescent="0.25">
      <c r="A67" s="59" t="s">
        <v>83</v>
      </c>
      <c r="B67" s="60" t="s">
        <v>84</v>
      </c>
      <c r="C67" s="52"/>
      <c r="D67" s="52"/>
      <c r="E67" s="52"/>
      <c r="F67" s="52">
        <v>9.7161705999999999</v>
      </c>
      <c r="G67" s="52">
        <v>4.6405857999999993</v>
      </c>
      <c r="H67" s="52">
        <v>1.898558</v>
      </c>
    </row>
    <row r="68" spans="1:8" ht="15.75" x14ac:dyDescent="0.25">
      <c r="A68" s="59" t="s">
        <v>85</v>
      </c>
      <c r="B68" s="60" t="s">
        <v>86</v>
      </c>
      <c r="C68" s="52"/>
      <c r="D68" s="52"/>
      <c r="E68" s="52"/>
      <c r="F68" s="52">
        <v>178.37729569999999</v>
      </c>
      <c r="G68" s="52">
        <v>206.58470109999999</v>
      </c>
      <c r="H68" s="52">
        <v>221.02213750000001</v>
      </c>
    </row>
    <row r="69" spans="1:8" ht="15.75" x14ac:dyDescent="0.25">
      <c r="A69" s="59" t="s">
        <v>87</v>
      </c>
      <c r="B69" s="60" t="s">
        <v>88</v>
      </c>
      <c r="C69" s="52"/>
      <c r="D69" s="52"/>
      <c r="E69" s="52"/>
      <c r="F69" s="52">
        <v>0</v>
      </c>
      <c r="G69" s="52">
        <v>0</v>
      </c>
      <c r="H69" s="52">
        <v>1.825</v>
      </c>
    </row>
    <row r="70" spans="1:8" ht="15.75" x14ac:dyDescent="0.25">
      <c r="A70" s="59" t="s">
        <v>89</v>
      </c>
      <c r="B70" s="60" t="s">
        <v>90</v>
      </c>
      <c r="C70" s="52"/>
      <c r="D70" s="52"/>
      <c r="E70" s="52"/>
      <c r="F70" s="52">
        <v>0</v>
      </c>
      <c r="G70" s="52">
        <v>0</v>
      </c>
      <c r="H70" s="52">
        <v>0</v>
      </c>
    </row>
    <row r="71" spans="1:8" ht="15.75" x14ac:dyDescent="0.25">
      <c r="A71" s="59" t="s">
        <v>91</v>
      </c>
      <c r="B71" s="60" t="s">
        <v>92</v>
      </c>
      <c r="C71" s="52"/>
      <c r="D71" s="52"/>
      <c r="E71" s="52"/>
      <c r="F71" s="52">
        <v>0</v>
      </c>
      <c r="G71" s="52">
        <v>0</v>
      </c>
      <c r="H71" s="52"/>
    </row>
    <row r="72" spans="1:8" ht="15.75" x14ac:dyDescent="0.25">
      <c r="A72" s="59" t="s">
        <v>93</v>
      </c>
      <c r="B72" s="60" t="s">
        <v>94</v>
      </c>
      <c r="C72" s="52"/>
      <c r="D72" s="52"/>
      <c r="E72" s="52"/>
      <c r="F72" s="52">
        <v>1.2087705000000002</v>
      </c>
      <c r="G72" s="52">
        <v>1.5375954999999999</v>
      </c>
      <c r="H72" s="52">
        <v>1.1336024</v>
      </c>
    </row>
    <row r="73" spans="1:8" ht="15.75" x14ac:dyDescent="0.25">
      <c r="A73" s="59" t="s">
        <v>95</v>
      </c>
      <c r="B73" s="60" t="s">
        <v>96</v>
      </c>
      <c r="C73" s="52"/>
      <c r="D73" s="52"/>
      <c r="E73" s="52"/>
      <c r="F73" s="52">
        <v>59.297361899999999</v>
      </c>
      <c r="G73" s="52">
        <v>184.51691870000025</v>
      </c>
      <c r="H73" s="52">
        <v>138.62620840000011</v>
      </c>
    </row>
    <row r="74" spans="1:8" ht="15.75" x14ac:dyDescent="0.25">
      <c r="A74" s="59"/>
      <c r="B74" s="51"/>
      <c r="C74" s="52"/>
      <c r="D74" s="52"/>
      <c r="E74" s="52"/>
      <c r="F74" s="52"/>
      <c r="G74" s="52"/>
      <c r="H74" s="52"/>
    </row>
    <row r="75" spans="1:8" ht="15.75" x14ac:dyDescent="0.25">
      <c r="A75" s="50"/>
      <c r="B75" s="51" t="s">
        <v>97</v>
      </c>
      <c r="C75" s="56"/>
      <c r="D75" s="56"/>
      <c r="E75" s="56"/>
      <c r="F75" s="56">
        <f t="shared" ref="F75:H75" si="3">SUM(F49:F62)</f>
        <v>894.78033329999994</v>
      </c>
      <c r="G75" s="56">
        <f t="shared" si="3"/>
        <v>1315.8608038000002</v>
      </c>
      <c r="H75" s="56">
        <f t="shared" si="3"/>
        <v>1058.9815281000001</v>
      </c>
    </row>
    <row r="76" spans="1:8" ht="15.75" x14ac:dyDescent="0.25">
      <c r="A76" s="50">
        <v>13</v>
      </c>
      <c r="B76" s="51" t="s">
        <v>98</v>
      </c>
      <c r="C76" s="56"/>
      <c r="D76" s="56"/>
      <c r="E76" s="56"/>
      <c r="F76" s="56">
        <f>F8+F9+F75+F43+F44+F45+F47+F46+F10+F11+F23+F12</f>
        <v>7638.8051605000001</v>
      </c>
      <c r="G76" s="56">
        <f>+G8+G9+G75+G43+G44+G45+G47+G46+G10+G11+G23+G12</f>
        <v>13262.663089500002</v>
      </c>
      <c r="H76" s="56">
        <f>+H8+H9+H75+H43+H44+H45+H47+H46+H10+H11+H23+H12</f>
        <v>14617.5054585</v>
      </c>
    </row>
    <row r="77" spans="1:8" ht="15.75" x14ac:dyDescent="0.25">
      <c r="A77" s="50">
        <v>14</v>
      </c>
      <c r="B77" s="51" t="s">
        <v>99</v>
      </c>
      <c r="C77" s="52"/>
      <c r="D77" s="52"/>
      <c r="E77" s="52"/>
      <c r="F77" s="52">
        <v>-5.4873492000000006</v>
      </c>
      <c r="G77" s="52">
        <v>-7.0255362000000003</v>
      </c>
      <c r="H77" s="52">
        <v>-4.2328646000000001</v>
      </c>
    </row>
    <row r="78" spans="1:8" ht="15.75" x14ac:dyDescent="0.25">
      <c r="A78" s="50">
        <v>15</v>
      </c>
      <c r="B78" s="51" t="s">
        <v>100</v>
      </c>
      <c r="C78" s="56"/>
      <c r="D78" s="56"/>
      <c r="E78" s="56"/>
      <c r="F78" s="56">
        <f t="shared" ref="F78:H78" si="4">+F76+F77</f>
        <v>7633.3178113000004</v>
      </c>
      <c r="G78" s="56">
        <f t="shared" si="4"/>
        <v>13255.637553300001</v>
      </c>
      <c r="H78" s="56">
        <f t="shared" si="4"/>
        <v>14613.272593899999</v>
      </c>
    </row>
    <row r="79" spans="1:8" ht="15.75" x14ac:dyDescent="0.25">
      <c r="A79" s="50">
        <v>16</v>
      </c>
      <c r="B79" s="61" t="s">
        <v>101</v>
      </c>
      <c r="C79" s="54"/>
      <c r="D79" s="54"/>
      <c r="E79" s="54"/>
      <c r="F79" s="54">
        <v>0</v>
      </c>
      <c r="G79" s="54">
        <v>23.07</v>
      </c>
      <c r="H79" s="54"/>
    </row>
    <row r="80" spans="1:8" ht="16.5" thickBot="1" x14ac:dyDescent="0.3">
      <c r="A80" s="62"/>
      <c r="B80" s="63" t="s">
        <v>102</v>
      </c>
      <c r="C80" s="64"/>
      <c r="D80" s="64"/>
      <c r="E80" s="64"/>
      <c r="F80" s="64">
        <f t="shared" ref="F80:H80" si="5">+F78+F79</f>
        <v>7633.3178113000004</v>
      </c>
      <c r="G80" s="64">
        <f t="shared" si="5"/>
        <v>13278.707553300001</v>
      </c>
      <c r="H80" s="64">
        <f t="shared" si="5"/>
        <v>14613.272593899999</v>
      </c>
    </row>
    <row r="81" spans="1:8" ht="15.75" x14ac:dyDescent="0.25">
      <c r="A81" s="65"/>
      <c r="B81" s="66"/>
      <c r="C81" s="67"/>
      <c r="D81" s="67"/>
      <c r="E81" s="67"/>
      <c r="F81" s="67"/>
      <c r="G81" s="67"/>
      <c r="H81" s="67"/>
    </row>
    <row r="82" spans="1:8" ht="15.75" thickBot="1" x14ac:dyDescent="0.3">
      <c r="A82" s="45"/>
      <c r="B82" s="46"/>
      <c r="C82" s="46"/>
      <c r="F82" s="3" t="s">
        <v>4</v>
      </c>
    </row>
    <row r="83" spans="1:8" x14ac:dyDescent="0.25">
      <c r="A83" s="47" t="s">
        <v>5</v>
      </c>
      <c r="B83" s="48" t="s">
        <v>6</v>
      </c>
      <c r="C83" s="49"/>
      <c r="D83" s="49"/>
      <c r="E83" s="49"/>
      <c r="F83" s="49" t="s">
        <v>10</v>
      </c>
      <c r="G83" s="49" t="s">
        <v>11</v>
      </c>
      <c r="H83" s="49" t="s">
        <v>12</v>
      </c>
    </row>
    <row r="84" spans="1:8" x14ac:dyDescent="0.25">
      <c r="A84" s="32">
        <v>1</v>
      </c>
      <c r="B84" s="68" t="s">
        <v>59</v>
      </c>
      <c r="C84" s="31"/>
      <c r="D84" s="32"/>
      <c r="E84" s="32"/>
      <c r="F84" s="32"/>
      <c r="G84" s="32"/>
      <c r="H84" s="32"/>
    </row>
    <row r="85" spans="1:8" x14ac:dyDescent="0.25">
      <c r="A85" s="32"/>
      <c r="B85" s="69" t="s">
        <v>103</v>
      </c>
      <c r="C85" s="70"/>
      <c r="D85" s="71"/>
      <c r="E85" s="71"/>
      <c r="F85" s="71">
        <v>0</v>
      </c>
      <c r="G85" s="71">
        <v>0</v>
      </c>
      <c r="H85" s="71">
        <v>0</v>
      </c>
    </row>
    <row r="86" spans="1:8" x14ac:dyDescent="0.25">
      <c r="A86" s="32"/>
      <c r="B86" s="32" t="s">
        <v>104</v>
      </c>
      <c r="C86" s="70"/>
      <c r="D86" s="70"/>
      <c r="E86" s="70"/>
      <c r="F86" s="70">
        <v>0</v>
      </c>
      <c r="G86" s="70">
        <v>0</v>
      </c>
      <c r="H86" s="70">
        <v>0</v>
      </c>
    </row>
    <row r="87" spans="1:8" x14ac:dyDescent="0.25">
      <c r="A87" s="32"/>
      <c r="B87" s="32" t="s">
        <v>105</v>
      </c>
      <c r="C87" s="70"/>
      <c r="D87" s="70"/>
      <c r="E87" s="70"/>
      <c r="F87" s="70">
        <v>-24.511660499999998</v>
      </c>
      <c r="G87" s="70">
        <v>0</v>
      </c>
      <c r="H87" s="70">
        <v>0</v>
      </c>
    </row>
    <row r="88" spans="1:8" x14ac:dyDescent="0.25">
      <c r="A88" s="32"/>
      <c r="B88" s="72" t="s">
        <v>106</v>
      </c>
      <c r="C88" s="37"/>
      <c r="D88" s="37"/>
      <c r="E88" s="37"/>
      <c r="F88" s="37">
        <f t="shared" ref="F88:H88" si="6">+SUM(F85:F87)</f>
        <v>-24.511660499999998</v>
      </c>
      <c r="G88" s="37">
        <f t="shared" si="6"/>
        <v>0</v>
      </c>
      <c r="H88" s="37">
        <f t="shared" si="6"/>
        <v>0</v>
      </c>
    </row>
    <row r="89" spans="1:8" x14ac:dyDescent="0.25">
      <c r="A89" s="32"/>
      <c r="B89" s="32"/>
      <c r="C89" s="38"/>
      <c r="D89" s="38"/>
      <c r="E89" s="38"/>
      <c r="F89" s="38">
        <f t="shared" ref="F89:H89" si="7">+F88-F46</f>
        <v>0</v>
      </c>
      <c r="G89" s="38">
        <f t="shared" si="7"/>
        <v>0</v>
      </c>
      <c r="H89" s="38">
        <f t="shared" si="7"/>
        <v>0</v>
      </c>
    </row>
    <row r="90" spans="1:8" x14ac:dyDescent="0.25">
      <c r="A90" s="32">
        <v>2</v>
      </c>
      <c r="B90" s="72" t="s">
        <v>107</v>
      </c>
      <c r="C90" s="31"/>
      <c r="D90" s="32"/>
      <c r="E90" s="32"/>
      <c r="F90" s="32"/>
      <c r="G90" s="32"/>
      <c r="H90" s="32"/>
    </row>
    <row r="91" spans="1:8" x14ac:dyDescent="0.25">
      <c r="A91" s="32"/>
      <c r="B91" s="32" t="s">
        <v>108</v>
      </c>
      <c r="C91" s="70"/>
      <c r="D91" s="70"/>
      <c r="E91" s="70"/>
      <c r="F91" s="70">
        <v>0</v>
      </c>
      <c r="G91" s="70">
        <v>9.0587</v>
      </c>
      <c r="H91" s="70">
        <v>43.623370000000001</v>
      </c>
    </row>
    <row r="92" spans="1:8" x14ac:dyDescent="0.25">
      <c r="A92" s="32"/>
      <c r="B92" s="32" t="s">
        <v>109</v>
      </c>
      <c r="C92" s="70"/>
      <c r="D92" s="70"/>
      <c r="E92" s="70"/>
      <c r="F92" s="70">
        <v>7.75115</v>
      </c>
      <c r="G92" s="70">
        <v>6.7840499999999997</v>
      </c>
      <c r="H92" s="70">
        <v>6.5903932999999997</v>
      </c>
    </row>
    <row r="93" spans="1:8" x14ac:dyDescent="0.25">
      <c r="A93" s="32"/>
      <c r="B93" s="32" t="s">
        <v>110</v>
      </c>
      <c r="C93" s="70"/>
      <c r="D93" s="70"/>
      <c r="E93" s="70"/>
      <c r="F93" s="70">
        <v>166.57135</v>
      </c>
      <c r="G93" s="70">
        <v>215.43589</v>
      </c>
      <c r="H93" s="70">
        <v>50.464869999999998</v>
      </c>
    </row>
    <row r="94" spans="1:8" x14ac:dyDescent="0.25">
      <c r="A94" s="32"/>
      <c r="B94" s="72" t="s">
        <v>106</v>
      </c>
      <c r="C94" s="37"/>
      <c r="D94" s="37"/>
      <c r="E94" s="37"/>
      <c r="F94" s="37">
        <f t="shared" ref="F94:H94" si="8">SUM(F91:F93)</f>
        <v>174.32249999999999</v>
      </c>
      <c r="G94" s="37">
        <f t="shared" si="8"/>
        <v>231.27864</v>
      </c>
      <c r="H94" s="37">
        <f t="shared" si="8"/>
        <v>100.6786333</v>
      </c>
    </row>
    <row r="95" spans="1:8" s="3" customFormat="1" x14ac:dyDescent="0.25">
      <c r="A95" s="32"/>
      <c r="B95" s="32"/>
      <c r="C95" s="70"/>
      <c r="D95" s="70"/>
      <c r="E95" s="70"/>
      <c r="F95" s="70">
        <f t="shared" ref="F95:H95" si="9">+F94-F15</f>
        <v>0</v>
      </c>
      <c r="G95" s="70">
        <f t="shared" si="9"/>
        <v>0</v>
      </c>
      <c r="H95" s="70">
        <f t="shared" si="9"/>
        <v>0</v>
      </c>
    </row>
    <row r="96" spans="1:8" s="3" customFormat="1" x14ac:dyDescent="0.25">
      <c r="A96" s="32">
        <v>3</v>
      </c>
      <c r="B96" s="72" t="s">
        <v>99</v>
      </c>
      <c r="C96" s="31"/>
      <c r="D96" s="32"/>
      <c r="E96" s="32"/>
      <c r="F96" s="32"/>
      <c r="G96" s="32"/>
      <c r="H96" s="32"/>
    </row>
    <row r="97" spans="1:8" s="3" customFormat="1" x14ac:dyDescent="0.25">
      <c r="A97" s="32"/>
      <c r="B97" s="32" t="s">
        <v>111</v>
      </c>
      <c r="C97" s="73"/>
      <c r="D97" s="73"/>
      <c r="E97" s="73"/>
      <c r="F97" s="73">
        <v>-2.8852667000000003</v>
      </c>
      <c r="G97" s="73">
        <v>-2.7607162000000001</v>
      </c>
      <c r="H97" s="73">
        <v>-3.1382346000000001</v>
      </c>
    </row>
    <row r="98" spans="1:8" s="3" customFormat="1" x14ac:dyDescent="0.25">
      <c r="A98" s="32"/>
      <c r="B98" s="32" t="s">
        <v>112</v>
      </c>
      <c r="C98" s="73"/>
      <c r="D98" s="73"/>
      <c r="E98" s="73"/>
      <c r="F98" s="73">
        <v>0</v>
      </c>
      <c r="G98" s="73">
        <v>0</v>
      </c>
      <c r="H98" s="73">
        <v>0</v>
      </c>
    </row>
    <row r="99" spans="1:8" s="3" customFormat="1" x14ac:dyDescent="0.25">
      <c r="A99" s="32"/>
      <c r="B99" s="32" t="s">
        <v>113</v>
      </c>
      <c r="C99" s="73"/>
      <c r="D99" s="73"/>
      <c r="E99" s="73"/>
      <c r="F99" s="73">
        <v>0</v>
      </c>
      <c r="G99" s="73">
        <v>0</v>
      </c>
      <c r="H99" s="73">
        <v>0</v>
      </c>
    </row>
    <row r="100" spans="1:8" s="3" customFormat="1" x14ac:dyDescent="0.25">
      <c r="A100" s="32"/>
      <c r="B100" s="32" t="s">
        <v>114</v>
      </c>
      <c r="C100" s="73"/>
      <c r="D100" s="73"/>
      <c r="E100" s="73"/>
      <c r="F100" s="73">
        <v>-0.38095000000000001</v>
      </c>
      <c r="G100" s="73">
        <v>-4.4999999999999998E-2</v>
      </c>
      <c r="H100" s="73">
        <v>-0.64307999999999998</v>
      </c>
    </row>
    <row r="101" spans="1:8" s="3" customFormat="1" x14ac:dyDescent="0.25">
      <c r="A101" s="32"/>
      <c r="B101" s="74" t="s">
        <v>115</v>
      </c>
      <c r="C101" s="73"/>
      <c r="D101" s="73"/>
      <c r="E101" s="73"/>
      <c r="F101" s="73">
        <v>-2.2211325</v>
      </c>
      <c r="G101" s="73">
        <v>-4.2198200000000003</v>
      </c>
      <c r="H101" s="73">
        <v>-0.45155000000000001</v>
      </c>
    </row>
    <row r="102" spans="1:8" s="3" customFormat="1" x14ac:dyDescent="0.25">
      <c r="A102" s="32"/>
      <c r="B102" s="74" t="s">
        <v>110</v>
      </c>
      <c r="C102" s="73"/>
      <c r="D102" s="73"/>
      <c r="E102" s="73"/>
      <c r="F102" s="73">
        <v>0</v>
      </c>
      <c r="G102" s="73">
        <v>0</v>
      </c>
      <c r="H102" s="73">
        <v>0</v>
      </c>
    </row>
    <row r="103" spans="1:8" s="3" customFormat="1" x14ac:dyDescent="0.25">
      <c r="A103" s="32"/>
      <c r="B103" s="72" t="s">
        <v>106</v>
      </c>
      <c r="C103" s="41"/>
      <c r="D103" s="41"/>
      <c r="E103" s="41"/>
      <c r="F103" s="41">
        <f t="shared" ref="F103:H103" si="10">+SUM(F97:F102)</f>
        <v>-5.4873492000000006</v>
      </c>
      <c r="G103" s="41">
        <f t="shared" si="10"/>
        <v>-7.0255362000000003</v>
      </c>
      <c r="H103" s="41">
        <f t="shared" si="10"/>
        <v>-4.2328646000000001</v>
      </c>
    </row>
    <row r="104" spans="1:8" s="3" customFormat="1" x14ac:dyDescent="0.25">
      <c r="A104" s="32"/>
      <c r="B104" s="32"/>
      <c r="C104" s="73"/>
      <c r="D104" s="73"/>
      <c r="E104" s="73"/>
      <c r="F104" s="73">
        <f t="shared" ref="F104:H104" si="11">+F103-F77</f>
        <v>0</v>
      </c>
      <c r="G104" s="73">
        <f t="shared" si="11"/>
        <v>0</v>
      </c>
      <c r="H104" s="73">
        <f t="shared" si="11"/>
        <v>0</v>
      </c>
    </row>
  </sheetData>
  <mergeCells count="5">
    <mergeCell ref="F1:G1"/>
    <mergeCell ref="A2:G2"/>
    <mergeCell ref="C4:G4"/>
    <mergeCell ref="C5:G5"/>
    <mergeCell ref="H41:H42"/>
  </mergeCells>
  <pageMargins left="0.5" right="0.5" top="0.5" bottom="0.5" header="0.5" footer="0.5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5"/>
  <sheetViews>
    <sheetView topLeftCell="C58" workbookViewId="0">
      <selection activeCell="H78" sqref="H78:H81"/>
    </sheetView>
  </sheetViews>
  <sheetFormatPr defaultColWidth="9.140625" defaultRowHeight="15" x14ac:dyDescent="0.25"/>
  <cols>
    <col min="1" max="1" width="7.140625" style="1" customWidth="1"/>
    <col min="2" max="2" width="48" style="1" customWidth="1"/>
    <col min="3" max="3" width="14" style="2" customWidth="1"/>
    <col min="4" max="5" width="14.28515625" style="3" customWidth="1"/>
    <col min="6" max="6" width="13.7109375" style="3" customWidth="1"/>
    <col min="7" max="7" width="12.85546875" style="3" customWidth="1"/>
    <col min="8" max="8" width="12.28515625" style="3" customWidth="1"/>
    <col min="9" max="16384" width="9.140625" style="2"/>
  </cols>
  <sheetData>
    <row r="1" spans="1:8" x14ac:dyDescent="0.25">
      <c r="A1" s="42"/>
      <c r="B1" s="42"/>
      <c r="C1" s="42"/>
      <c r="D1" s="42"/>
      <c r="E1" s="42"/>
      <c r="F1" s="86" t="s">
        <v>116</v>
      </c>
      <c r="G1" s="86"/>
    </row>
    <row r="2" spans="1:8" x14ac:dyDescent="0.25">
      <c r="A2" s="87" t="s">
        <v>0</v>
      </c>
      <c r="B2" s="87"/>
      <c r="C2" s="87"/>
      <c r="D2" s="87"/>
      <c r="E2" s="87"/>
      <c r="F2" s="87"/>
      <c r="G2" s="87"/>
    </row>
    <row r="3" spans="1:8" x14ac:dyDescent="0.25">
      <c r="A3" s="42"/>
      <c r="B3" s="42"/>
      <c r="C3" s="42"/>
      <c r="D3" s="42"/>
      <c r="E3" s="42"/>
      <c r="F3" s="42"/>
      <c r="G3" s="42"/>
    </row>
    <row r="4" spans="1:8" x14ac:dyDescent="0.25">
      <c r="A4" s="42"/>
      <c r="B4" s="44" t="s">
        <v>1</v>
      </c>
      <c r="C4" s="88" t="s">
        <v>2</v>
      </c>
      <c r="D4" s="88"/>
      <c r="E4" s="88"/>
      <c r="F4" s="88"/>
      <c r="G4" s="88"/>
    </row>
    <row r="5" spans="1:8" x14ac:dyDescent="0.25">
      <c r="A5" s="42"/>
      <c r="B5" s="44" t="s">
        <v>3</v>
      </c>
      <c r="C5" s="88" t="s">
        <v>138</v>
      </c>
      <c r="D5" s="88"/>
      <c r="E5" s="88"/>
      <c r="F5" s="88"/>
      <c r="G5" s="88"/>
    </row>
    <row r="7" spans="1:8" ht="15.75" thickBot="1" x14ac:dyDescent="0.3">
      <c r="A7" s="5"/>
      <c r="B7" s="6"/>
      <c r="C7" s="6"/>
      <c r="F7" s="3" t="s">
        <v>4</v>
      </c>
    </row>
    <row r="8" spans="1:8" ht="29.25" customHeight="1" x14ac:dyDescent="0.25">
      <c r="A8" s="7" t="s">
        <v>5</v>
      </c>
      <c r="B8" s="8" t="s">
        <v>6</v>
      </c>
      <c r="C8" s="9" t="s">
        <v>7</v>
      </c>
      <c r="D8" s="9" t="s">
        <v>8</v>
      </c>
      <c r="E8" s="9" t="s">
        <v>9</v>
      </c>
      <c r="F8" s="9" t="s">
        <v>10</v>
      </c>
      <c r="G8" s="9" t="s">
        <v>11</v>
      </c>
      <c r="H8" s="9" t="s">
        <v>12</v>
      </c>
    </row>
    <row r="9" spans="1:8" s="3" customFormat="1" ht="15.75" x14ac:dyDescent="0.25">
      <c r="A9" s="10">
        <v>1</v>
      </c>
      <c r="B9" s="11" t="s">
        <v>13</v>
      </c>
      <c r="C9" s="12">
        <v>9521.5175953999988</v>
      </c>
      <c r="D9" s="12">
        <v>8904.0170832000022</v>
      </c>
      <c r="E9" s="12">
        <v>9466.4760425999975</v>
      </c>
      <c r="F9" s="12">
        <v>9614.1731915</v>
      </c>
      <c r="G9" s="12">
        <v>9038.3408142000008</v>
      </c>
      <c r="H9" s="12">
        <v>9199.6885992000007</v>
      </c>
    </row>
    <row r="10" spans="1:8" s="3" customFormat="1" ht="15.75" x14ac:dyDescent="0.25">
      <c r="A10" s="10">
        <v>2</v>
      </c>
      <c r="B10" s="11" t="s">
        <v>14</v>
      </c>
      <c r="C10" s="12">
        <v>11354.591860900002</v>
      </c>
      <c r="D10" s="12">
        <v>8357.6021726000017</v>
      </c>
      <c r="E10" s="12">
        <v>9959.5660713000016</v>
      </c>
      <c r="F10" s="12">
        <v>8855.5845583999999</v>
      </c>
      <c r="G10" s="12">
        <v>10678.2533704</v>
      </c>
      <c r="H10" s="12">
        <v>11435.115068199999</v>
      </c>
    </row>
    <row r="11" spans="1:8" s="3" customFormat="1" ht="15.75" x14ac:dyDescent="0.25">
      <c r="A11" s="10">
        <v>3</v>
      </c>
      <c r="B11" s="11" t="s">
        <v>15</v>
      </c>
      <c r="C11" s="12">
        <v>803.49482469999998</v>
      </c>
      <c r="D11" s="12">
        <v>856.26639999999998</v>
      </c>
      <c r="E11" s="12">
        <v>837.43715999999995</v>
      </c>
      <c r="F11" s="12">
        <v>735.45839000000001</v>
      </c>
      <c r="G11" s="12">
        <v>701.33538999999996</v>
      </c>
      <c r="H11" s="12">
        <v>662.59499000000005</v>
      </c>
    </row>
    <row r="12" spans="1:8" s="3" customFormat="1" ht="15.75" x14ac:dyDescent="0.25">
      <c r="A12" s="10">
        <v>4</v>
      </c>
      <c r="B12" s="11" t="s">
        <v>16</v>
      </c>
      <c r="C12" s="12">
        <v>1822.9288143000001</v>
      </c>
      <c r="D12" s="12">
        <v>2077.8994591999999</v>
      </c>
      <c r="E12" s="12">
        <v>2018.6485410999999</v>
      </c>
      <c r="F12" s="12">
        <v>2454.3956086000003</v>
      </c>
      <c r="G12" s="12">
        <v>3086.4038373000003</v>
      </c>
      <c r="H12" s="12">
        <v>3254.9643523</v>
      </c>
    </row>
    <row r="13" spans="1:8" s="3" customFormat="1" ht="15.75" x14ac:dyDescent="0.25">
      <c r="A13" s="10">
        <v>5</v>
      </c>
      <c r="B13" s="11" t="s">
        <v>17</v>
      </c>
      <c r="C13" s="12">
        <v>1392.1017683000002</v>
      </c>
      <c r="D13" s="13">
        <v>2024.7532774000001</v>
      </c>
      <c r="E13" s="13">
        <v>1825.25956</v>
      </c>
      <c r="F13" s="13">
        <v>1930.9121600000001</v>
      </c>
      <c r="G13" s="13">
        <v>2801.5131900000001</v>
      </c>
      <c r="H13" s="13">
        <v>1966.2533800000001</v>
      </c>
    </row>
    <row r="14" spans="1:8" s="3" customFormat="1" ht="15.75" x14ac:dyDescent="0.25">
      <c r="A14" s="10">
        <v>6</v>
      </c>
      <c r="B14" s="11" t="s">
        <v>18</v>
      </c>
      <c r="C14" s="14"/>
      <c r="D14" s="14"/>
      <c r="E14" s="14"/>
      <c r="F14" s="14"/>
      <c r="G14" s="14"/>
      <c r="H14" s="14"/>
    </row>
    <row r="15" spans="1:8" s="3" customFormat="1" ht="15.75" x14ac:dyDescent="0.25">
      <c r="A15" s="15">
        <v>6.1</v>
      </c>
      <c r="B15" s="11" t="s">
        <v>19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</row>
    <row r="16" spans="1:8" s="3" customFormat="1" ht="15.75" x14ac:dyDescent="0.25">
      <c r="A16" s="15">
        <v>6.2</v>
      </c>
      <c r="B16" s="11" t="s">
        <v>20</v>
      </c>
      <c r="C16" s="12">
        <v>371.27337999999997</v>
      </c>
      <c r="D16" s="12">
        <v>458.73817000000003</v>
      </c>
      <c r="E16" s="12">
        <v>514.77885000000003</v>
      </c>
      <c r="F16" s="12">
        <v>485.73448000000002</v>
      </c>
      <c r="G16" s="12">
        <v>458.29309999999998</v>
      </c>
      <c r="H16" s="12">
        <v>472.70442000000003</v>
      </c>
    </row>
    <row r="17" spans="1:8" s="3" customFormat="1" ht="15.75" x14ac:dyDescent="0.25">
      <c r="A17" s="15">
        <v>6.3</v>
      </c>
      <c r="B17" s="11" t="s">
        <v>21</v>
      </c>
      <c r="C17" s="12">
        <v>844.19672569999989</v>
      </c>
      <c r="D17" s="12">
        <v>880.50990120000006</v>
      </c>
      <c r="E17" s="12">
        <v>872.78275289999988</v>
      </c>
      <c r="F17" s="12">
        <v>838.68575559999988</v>
      </c>
      <c r="G17" s="12">
        <v>800.6930716999999</v>
      </c>
      <c r="H17" s="12">
        <v>703.32473269999991</v>
      </c>
    </row>
    <row r="18" spans="1:8" s="3" customFormat="1" ht="15.75" x14ac:dyDescent="0.25">
      <c r="A18" s="15">
        <v>6.4</v>
      </c>
      <c r="B18" s="11" t="s">
        <v>22</v>
      </c>
      <c r="C18" s="12">
        <v>128.55088050000001</v>
      </c>
      <c r="D18" s="12">
        <v>116.42849150000001</v>
      </c>
      <c r="E18" s="12">
        <v>101.04517849999999</v>
      </c>
      <c r="F18" s="12">
        <v>150.43090549999999</v>
      </c>
      <c r="G18" s="12">
        <v>152.65875750000001</v>
      </c>
      <c r="H18" s="12">
        <v>139.49289380000002</v>
      </c>
    </row>
    <row r="19" spans="1:8" s="3" customFormat="1" ht="15.75" x14ac:dyDescent="0.25">
      <c r="A19" s="15">
        <v>6.5</v>
      </c>
      <c r="B19" s="11" t="s">
        <v>23</v>
      </c>
      <c r="C19" s="12">
        <v>7.2320500000000001</v>
      </c>
      <c r="D19" s="12">
        <v>9.0808300000000006</v>
      </c>
      <c r="E19" s="12">
        <v>22.4329</v>
      </c>
      <c r="F19" s="12">
        <v>11.373060000000001</v>
      </c>
      <c r="G19" s="12">
        <v>28.557040000000001</v>
      </c>
      <c r="H19" s="12">
        <v>16.533282199999999</v>
      </c>
    </row>
    <row r="20" spans="1:8" s="3" customFormat="1" ht="15.75" x14ac:dyDescent="0.25">
      <c r="A20" s="15">
        <v>6.6</v>
      </c>
      <c r="B20" s="11" t="s">
        <v>24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</row>
    <row r="21" spans="1:8" s="3" customFormat="1" ht="15.75" x14ac:dyDescent="0.25">
      <c r="A21" s="15">
        <v>6.7</v>
      </c>
      <c r="B21" s="11" t="s">
        <v>25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</row>
    <row r="22" spans="1:8" s="3" customFormat="1" ht="15.75" x14ac:dyDescent="0.25">
      <c r="A22" s="15">
        <v>6.8</v>
      </c>
      <c r="B22" s="11" t="s">
        <v>26</v>
      </c>
      <c r="C22" s="12">
        <v>32.766181600000003</v>
      </c>
      <c r="D22" s="12">
        <v>30.598204599999999</v>
      </c>
      <c r="E22" s="12">
        <v>47.884380599999993</v>
      </c>
      <c r="F22" s="12">
        <v>56.6145517</v>
      </c>
      <c r="G22" s="12">
        <v>64.450148900000002</v>
      </c>
      <c r="H22" s="12">
        <v>80.549795000000003</v>
      </c>
    </row>
    <row r="23" spans="1:8" s="3" customFormat="1" ht="15.75" x14ac:dyDescent="0.25">
      <c r="A23" s="15">
        <v>6.9</v>
      </c>
      <c r="B23" s="11" t="s">
        <v>27</v>
      </c>
      <c r="C23" s="12">
        <v>104</v>
      </c>
      <c r="D23" s="12">
        <v>114.4</v>
      </c>
      <c r="E23" s="12">
        <v>114.4</v>
      </c>
      <c r="F23" s="12">
        <v>114.4</v>
      </c>
      <c r="G23" s="12">
        <v>114.4</v>
      </c>
      <c r="H23" s="12">
        <v>114.4</v>
      </c>
    </row>
    <row r="24" spans="1:8" s="3" customFormat="1" ht="15.75" x14ac:dyDescent="0.25">
      <c r="A24" s="15"/>
      <c r="B24" s="11" t="s">
        <v>28</v>
      </c>
      <c r="C24" s="16">
        <f t="shared" ref="C24:H24" si="0">+SUM(C15:C23)</f>
        <v>1488.0192177999998</v>
      </c>
      <c r="D24" s="16">
        <f t="shared" si="0"/>
        <v>1609.7555973000003</v>
      </c>
      <c r="E24" s="16">
        <f t="shared" si="0"/>
        <v>1673.3240619999999</v>
      </c>
      <c r="F24" s="16">
        <f t="shared" si="0"/>
        <v>1657.2387527999999</v>
      </c>
      <c r="G24" s="16">
        <f t="shared" si="0"/>
        <v>1619.0521180999999</v>
      </c>
      <c r="H24" s="16">
        <f t="shared" si="0"/>
        <v>1527.0051237</v>
      </c>
    </row>
    <row r="25" spans="1:8" s="3" customFormat="1" ht="15.75" x14ac:dyDescent="0.25">
      <c r="A25" s="15">
        <v>7</v>
      </c>
      <c r="B25" s="11" t="s">
        <v>29</v>
      </c>
      <c r="C25" s="14"/>
      <c r="D25" s="14"/>
      <c r="E25" s="14"/>
      <c r="F25" s="14"/>
      <c r="G25" s="14"/>
      <c r="H25" s="14"/>
    </row>
    <row r="26" spans="1:8" s="3" customFormat="1" ht="15.75" x14ac:dyDescent="0.25">
      <c r="A26" s="15" t="s">
        <v>30</v>
      </c>
      <c r="B26" s="11" t="s">
        <v>31</v>
      </c>
      <c r="C26" s="12">
        <v>15403.263425499999</v>
      </c>
      <c r="D26" s="12">
        <v>15309.656936199999</v>
      </c>
      <c r="E26" s="12">
        <v>15568.264151100002</v>
      </c>
      <c r="F26" s="12">
        <v>15126.171338500004</v>
      </c>
      <c r="G26" s="12">
        <v>16905.274231700001</v>
      </c>
      <c r="H26" s="12">
        <v>18666.3732781</v>
      </c>
    </row>
    <row r="27" spans="1:8" s="3" customFormat="1" ht="15.75" x14ac:dyDescent="0.25">
      <c r="A27" s="15" t="s">
        <v>32</v>
      </c>
      <c r="B27" s="11" t="s">
        <v>33</v>
      </c>
      <c r="C27" s="12">
        <v>85.775710000000004</v>
      </c>
      <c r="D27" s="12">
        <v>3576.8904655000001</v>
      </c>
      <c r="E27" s="12">
        <v>1315.4207592</v>
      </c>
      <c r="F27" s="12">
        <v>1344.6917000000001</v>
      </c>
      <c r="G27" s="12">
        <v>1248.7692048000001</v>
      </c>
      <c r="H27" s="12">
        <v>836.03087519999997</v>
      </c>
    </row>
    <row r="28" spans="1:8" s="3" customFormat="1" ht="15.75" x14ac:dyDescent="0.25">
      <c r="A28" s="15" t="s">
        <v>34</v>
      </c>
      <c r="B28" s="11" t="s">
        <v>35</v>
      </c>
      <c r="C28" s="12">
        <v>719.81827269999997</v>
      </c>
      <c r="D28" s="12">
        <v>265.68245739999998</v>
      </c>
      <c r="E28" s="12">
        <v>-106.2168333</v>
      </c>
      <c r="F28" s="12">
        <v>-56.048981900000001</v>
      </c>
      <c r="G28" s="12">
        <v>3206.8550445000001</v>
      </c>
      <c r="H28" s="12">
        <v>840.57493409999995</v>
      </c>
    </row>
    <row r="29" spans="1:8" s="3" customFormat="1" ht="15.75" x14ac:dyDescent="0.25">
      <c r="A29" s="15" t="s">
        <v>36</v>
      </c>
      <c r="B29" s="11" t="s">
        <v>37</v>
      </c>
      <c r="C29" s="12">
        <v>1171.6525796999999</v>
      </c>
      <c r="D29" s="12">
        <v>1290.9273286</v>
      </c>
      <c r="E29" s="12">
        <v>1261.2837959000001</v>
      </c>
      <c r="F29" s="12">
        <v>1277.157952</v>
      </c>
      <c r="G29" s="12">
        <v>1264.9601723000001</v>
      </c>
      <c r="H29" s="12">
        <v>1212.0520194000001</v>
      </c>
    </row>
    <row r="30" spans="1:8" s="3" customFormat="1" ht="15.75" x14ac:dyDescent="0.25">
      <c r="A30" s="15" t="s">
        <v>38</v>
      </c>
      <c r="B30" s="11" t="s">
        <v>39</v>
      </c>
      <c r="C30" s="12">
        <v>1513.4968263999999</v>
      </c>
      <c r="D30" s="12">
        <v>1737.0141859</v>
      </c>
      <c r="E30" s="12">
        <v>1732.4709422000001</v>
      </c>
      <c r="F30" s="12">
        <v>1784.3673064</v>
      </c>
      <c r="G30" s="12">
        <v>2370.1386962000001</v>
      </c>
      <c r="H30" s="12">
        <v>1791.4932186000001</v>
      </c>
    </row>
    <row r="31" spans="1:8" s="3" customFormat="1" ht="15.75" x14ac:dyDescent="0.25">
      <c r="A31" s="15"/>
      <c r="B31" s="11"/>
      <c r="C31" s="12"/>
      <c r="D31" s="12"/>
      <c r="E31" s="12"/>
      <c r="F31" s="12"/>
      <c r="G31" s="12"/>
      <c r="H31" s="12"/>
    </row>
    <row r="32" spans="1:8" s="3" customFormat="1" ht="15.75" x14ac:dyDescent="0.25">
      <c r="A32" s="15">
        <v>7.2</v>
      </c>
      <c r="B32" s="11" t="s">
        <v>40</v>
      </c>
      <c r="C32" s="12"/>
      <c r="D32" s="12"/>
      <c r="E32" s="12"/>
      <c r="F32" s="12"/>
      <c r="G32" s="12"/>
      <c r="H32" s="12"/>
    </row>
    <row r="33" spans="1:8" s="3" customFormat="1" ht="15.75" x14ac:dyDescent="0.25">
      <c r="A33" s="15" t="s">
        <v>41</v>
      </c>
      <c r="B33" s="11" t="s">
        <v>42</v>
      </c>
      <c r="C33" s="12">
        <v>21.830813500000001</v>
      </c>
      <c r="D33" s="12">
        <v>15.522435</v>
      </c>
      <c r="E33" s="12">
        <v>3.3873199999999999</v>
      </c>
      <c r="F33" s="12">
        <v>6.870825</v>
      </c>
      <c r="G33" s="12">
        <v>0</v>
      </c>
      <c r="H33" s="12">
        <v>1.5881400000000001</v>
      </c>
    </row>
    <row r="34" spans="1:8" s="3" customFormat="1" ht="15.75" x14ac:dyDescent="0.25">
      <c r="A34" s="15" t="s">
        <v>43</v>
      </c>
      <c r="B34" s="11" t="s">
        <v>44</v>
      </c>
      <c r="C34" s="12">
        <v>1367.2443911</v>
      </c>
      <c r="D34" s="12">
        <v>1252.5458443</v>
      </c>
      <c r="E34" s="12">
        <v>1500.3249116</v>
      </c>
      <c r="F34" s="12">
        <v>1794.9170048000001</v>
      </c>
      <c r="G34" s="12">
        <v>1438.8886402000001</v>
      </c>
      <c r="H34" s="12">
        <v>1373.6650325000001</v>
      </c>
    </row>
    <row r="35" spans="1:8" s="3" customFormat="1" ht="15.75" x14ac:dyDescent="0.25">
      <c r="A35" s="15" t="s">
        <v>45</v>
      </c>
      <c r="B35" s="11" t="s">
        <v>46</v>
      </c>
      <c r="C35" s="12">
        <v>114.8257382</v>
      </c>
      <c r="D35" s="12">
        <v>296.99740179999998</v>
      </c>
      <c r="E35" s="12">
        <v>272.94252420000004</v>
      </c>
      <c r="F35" s="12">
        <v>266.7837657</v>
      </c>
      <c r="G35" s="12">
        <v>344.43945220000001</v>
      </c>
      <c r="H35" s="12">
        <v>272.18339130000004</v>
      </c>
    </row>
    <row r="36" spans="1:8" s="3" customFormat="1" ht="15.75" x14ac:dyDescent="0.25">
      <c r="A36" s="15" t="s">
        <v>47</v>
      </c>
      <c r="B36" s="11" t="s">
        <v>48</v>
      </c>
      <c r="C36" s="12">
        <v>248.92747920000002</v>
      </c>
      <c r="D36" s="12">
        <v>275.75593479999998</v>
      </c>
      <c r="E36" s="12">
        <v>237.20964000000001</v>
      </c>
      <c r="F36" s="12">
        <v>224.06222</v>
      </c>
      <c r="G36" s="12">
        <v>243.21799999999999</v>
      </c>
      <c r="H36" s="12">
        <v>288.63312999999999</v>
      </c>
    </row>
    <row r="37" spans="1:8" s="3" customFormat="1" ht="15.75" x14ac:dyDescent="0.25">
      <c r="A37" s="15" t="s">
        <v>49</v>
      </c>
      <c r="B37" s="11" t="s">
        <v>50</v>
      </c>
      <c r="C37" s="12">
        <v>254.84786740000001</v>
      </c>
      <c r="D37" s="12">
        <v>343.49883679999999</v>
      </c>
      <c r="E37" s="12">
        <v>297.43710980000003</v>
      </c>
      <c r="F37" s="12">
        <v>313.43961430000002</v>
      </c>
      <c r="G37" s="12">
        <v>451.63057259999999</v>
      </c>
      <c r="H37" s="12">
        <v>336.41207680000002</v>
      </c>
    </row>
    <row r="38" spans="1:8" s="3" customFormat="1" ht="15.75" x14ac:dyDescent="0.25">
      <c r="A38" s="15"/>
      <c r="B38" s="11" t="s">
        <v>51</v>
      </c>
      <c r="C38" s="12">
        <f t="shared" ref="C38:H38" si="1">C33+C34+C35+C36+C37</f>
        <v>2007.6762894000001</v>
      </c>
      <c r="D38" s="12">
        <f t="shared" si="1"/>
        <v>2184.3204527000003</v>
      </c>
      <c r="E38" s="12">
        <f t="shared" si="1"/>
        <v>2311.3015055999999</v>
      </c>
      <c r="F38" s="12">
        <f t="shared" si="1"/>
        <v>2606.0734297999998</v>
      </c>
      <c r="G38" s="12">
        <f t="shared" si="1"/>
        <v>2478.176665</v>
      </c>
      <c r="H38" s="12">
        <f t="shared" si="1"/>
        <v>2272.4817706000003</v>
      </c>
    </row>
    <row r="39" spans="1:8" s="3" customFormat="1" ht="15.75" x14ac:dyDescent="0.25">
      <c r="A39" s="15"/>
      <c r="B39" s="11"/>
      <c r="C39" s="17"/>
      <c r="D39" s="17"/>
      <c r="E39" s="17"/>
      <c r="F39" s="17"/>
      <c r="G39" s="17"/>
      <c r="H39" s="17"/>
    </row>
    <row r="40" spans="1:8" s="3" customFormat="1" ht="15.75" x14ac:dyDescent="0.25">
      <c r="A40" s="15">
        <v>7.3</v>
      </c>
      <c r="B40" s="11" t="s">
        <v>52</v>
      </c>
      <c r="C40" s="12">
        <v>730.45706050000001</v>
      </c>
      <c r="D40" s="12">
        <v>630.02124450000008</v>
      </c>
      <c r="E40" s="12">
        <v>376.80909960000002</v>
      </c>
      <c r="F40" s="12">
        <v>250.7796984</v>
      </c>
      <c r="G40" s="12">
        <v>1.9983000000000002E-3</v>
      </c>
      <c r="H40" s="12">
        <v>-5.4124000000000004E-3</v>
      </c>
    </row>
    <row r="41" spans="1:8" s="3" customFormat="1" ht="15.75" x14ac:dyDescent="0.25">
      <c r="A41" s="15">
        <v>7.4</v>
      </c>
      <c r="B41" s="11" t="s">
        <v>53</v>
      </c>
      <c r="C41" s="12">
        <v>0</v>
      </c>
      <c r="D41" s="12">
        <v>0</v>
      </c>
      <c r="E41" s="12">
        <v>186.62637149999998</v>
      </c>
      <c r="F41" s="12">
        <v>0</v>
      </c>
      <c r="G41" s="12">
        <v>0</v>
      </c>
      <c r="H41" s="12">
        <v>0</v>
      </c>
    </row>
    <row r="42" spans="1:8" s="3" customFormat="1" ht="15.75" x14ac:dyDescent="0.25">
      <c r="A42" s="15">
        <v>7.5</v>
      </c>
      <c r="B42" s="18" t="s">
        <v>54</v>
      </c>
      <c r="C42" s="12">
        <v>519.14984229999993</v>
      </c>
      <c r="D42" s="12">
        <v>488.81813249999999</v>
      </c>
      <c r="E42" s="12">
        <v>779.79426010000009</v>
      </c>
      <c r="F42" s="12">
        <v>510.05323090000002</v>
      </c>
      <c r="G42" s="12">
        <v>443.62018469999998</v>
      </c>
      <c r="H42" s="84">
        <v>2693.3263092000002</v>
      </c>
    </row>
    <row r="43" spans="1:8" s="3" customFormat="1" ht="15.75" x14ac:dyDescent="0.25">
      <c r="A43" s="15">
        <v>7.6</v>
      </c>
      <c r="B43" s="18" t="s">
        <v>55</v>
      </c>
      <c r="C43" s="12">
        <v>910.2420936000002</v>
      </c>
      <c r="D43" s="12">
        <v>459.20012500000001</v>
      </c>
      <c r="E43" s="12">
        <v>802.12888350000014</v>
      </c>
      <c r="F43" s="12">
        <v>968.35117680000008</v>
      </c>
      <c r="G43" s="12">
        <v>1256.1080856000001</v>
      </c>
      <c r="H43" s="85"/>
    </row>
    <row r="44" spans="1:8" s="3" customFormat="1" ht="15.75" x14ac:dyDescent="0.25">
      <c r="A44" s="10"/>
      <c r="B44" s="11" t="s">
        <v>56</v>
      </c>
      <c r="C44" s="16">
        <f t="shared" ref="C44:H44" si="2">C26+C38+C40+C41+C42+C43+C27+C28+C29+C30</f>
        <v>23061.532100100005</v>
      </c>
      <c r="D44" s="16">
        <f t="shared" si="2"/>
        <v>25942.531328299996</v>
      </c>
      <c r="E44" s="16">
        <f t="shared" si="2"/>
        <v>24227.882935399997</v>
      </c>
      <c r="F44" s="16">
        <f t="shared" si="2"/>
        <v>23811.596850900005</v>
      </c>
      <c r="G44" s="16">
        <f t="shared" si="2"/>
        <v>29173.904283100001</v>
      </c>
      <c r="H44" s="16">
        <f t="shared" si="2"/>
        <v>28312.326992800001</v>
      </c>
    </row>
    <row r="45" spans="1:8" s="3" customFormat="1" ht="15.75" x14ac:dyDescent="0.25">
      <c r="A45" s="10">
        <v>8</v>
      </c>
      <c r="B45" s="11" t="s">
        <v>57</v>
      </c>
      <c r="C45" s="12">
        <v>1.9934750000000001</v>
      </c>
      <c r="D45" s="12">
        <v>1.5466713000000001</v>
      </c>
      <c r="E45" s="12">
        <v>1.6510678000000001</v>
      </c>
      <c r="F45" s="12">
        <v>1.9382573000000001</v>
      </c>
      <c r="G45" s="12">
        <v>1.930966</v>
      </c>
      <c r="H45" s="12">
        <v>0.73720619999999992</v>
      </c>
    </row>
    <row r="46" spans="1:8" s="3" customFormat="1" ht="15.75" x14ac:dyDescent="0.25">
      <c r="A46" s="10">
        <v>9</v>
      </c>
      <c r="B46" s="11" t="s">
        <v>58</v>
      </c>
      <c r="C46" s="12">
        <v>50.410145899999996</v>
      </c>
      <c r="D46" s="12">
        <v>221.98439629999999</v>
      </c>
      <c r="E46" s="12">
        <v>99.966026799999995</v>
      </c>
      <c r="F46" s="12">
        <v>93.805919099999997</v>
      </c>
      <c r="G46" s="12">
        <v>50.735697399999999</v>
      </c>
      <c r="H46" s="12">
        <v>3052.0943272000004</v>
      </c>
    </row>
    <row r="47" spans="1:8" s="3" customFormat="1" ht="15.75" x14ac:dyDescent="0.25">
      <c r="A47" s="10">
        <v>10</v>
      </c>
      <c r="B47" s="11" t="s">
        <v>59</v>
      </c>
      <c r="C47" s="12">
        <v>83.372572699999992</v>
      </c>
      <c r="D47" s="12">
        <v>126.86282990000001</v>
      </c>
      <c r="E47" s="12">
        <v>33.230440000000002</v>
      </c>
      <c r="F47" s="12">
        <v>19.17342</v>
      </c>
      <c r="G47" s="12">
        <v>0</v>
      </c>
      <c r="H47" s="12">
        <v>0</v>
      </c>
    </row>
    <row r="48" spans="1:8" s="3" customFormat="1" ht="15.75" x14ac:dyDescent="0.25">
      <c r="A48" s="10">
        <v>11</v>
      </c>
      <c r="B48" s="11" t="s">
        <v>60</v>
      </c>
      <c r="C48" s="12">
        <v>6690.9853611999997</v>
      </c>
      <c r="D48" s="12">
        <v>6756.6784430999996</v>
      </c>
      <c r="E48" s="12">
        <v>7221.9373555999991</v>
      </c>
      <c r="F48" s="12">
        <v>7434.9739526000003</v>
      </c>
      <c r="G48" s="12">
        <v>7600.0685419000001</v>
      </c>
      <c r="H48" s="12">
        <v>8910.8540850000009</v>
      </c>
    </row>
    <row r="49" spans="1:8" s="3" customFormat="1" ht="15.75" x14ac:dyDescent="0.25">
      <c r="A49" s="10">
        <v>12</v>
      </c>
      <c r="B49" s="11" t="s">
        <v>61</v>
      </c>
      <c r="C49" s="14"/>
      <c r="D49" s="19"/>
      <c r="E49" s="14"/>
      <c r="F49" s="14"/>
      <c r="G49" s="14"/>
      <c r="H49" s="14"/>
    </row>
    <row r="50" spans="1:8" ht="15.75" x14ac:dyDescent="0.25">
      <c r="A50" s="15">
        <v>12.1</v>
      </c>
      <c r="B50" s="11" t="s">
        <v>62</v>
      </c>
      <c r="C50" s="12">
        <v>126.72739249999999</v>
      </c>
      <c r="D50" s="12">
        <v>124.12161999999999</v>
      </c>
      <c r="E50" s="12">
        <v>123.8974</v>
      </c>
      <c r="F50" s="12">
        <v>122.89367</v>
      </c>
      <c r="G50" s="12">
        <v>125.41588</v>
      </c>
      <c r="H50" s="12">
        <v>401.48803799999996</v>
      </c>
    </row>
    <row r="51" spans="1:8" ht="15.75" x14ac:dyDescent="0.25">
      <c r="A51" s="15">
        <v>12.2</v>
      </c>
      <c r="B51" s="11" t="s">
        <v>63</v>
      </c>
      <c r="C51" s="12">
        <v>112.5411</v>
      </c>
      <c r="D51" s="12">
        <v>118.38086</v>
      </c>
      <c r="E51" s="12">
        <v>108.42419</v>
      </c>
      <c r="F51" s="12">
        <v>75.809449999999998</v>
      </c>
      <c r="G51" s="12">
        <v>87.329170000000005</v>
      </c>
      <c r="H51" s="12">
        <v>14.41235</v>
      </c>
    </row>
    <row r="52" spans="1:8" ht="15.75" x14ac:dyDescent="0.25">
      <c r="A52" s="15">
        <v>12.3</v>
      </c>
      <c r="B52" s="11" t="s">
        <v>64</v>
      </c>
      <c r="C52" s="12">
        <v>133.52201330000003</v>
      </c>
      <c r="D52" s="12">
        <v>72.521157900000006</v>
      </c>
      <c r="E52" s="12">
        <v>85.0806994</v>
      </c>
      <c r="F52" s="12">
        <v>63.120502800000004</v>
      </c>
      <c r="G52" s="12">
        <v>81.991439999999997</v>
      </c>
      <c r="H52" s="12">
        <v>91.099305999999999</v>
      </c>
    </row>
    <row r="53" spans="1:8" ht="15.75" x14ac:dyDescent="0.25">
      <c r="A53" s="15">
        <v>12.4</v>
      </c>
      <c r="B53" s="11" t="s">
        <v>65</v>
      </c>
      <c r="C53" s="12">
        <v>149.49554499999999</v>
      </c>
      <c r="D53" s="12">
        <v>146.3059863</v>
      </c>
      <c r="E53" s="12">
        <v>157.59305000000001</v>
      </c>
      <c r="F53" s="12">
        <v>108.68467</v>
      </c>
      <c r="G53" s="12">
        <v>91.347335999999999</v>
      </c>
      <c r="H53" s="12">
        <v>112.92473</v>
      </c>
    </row>
    <row r="54" spans="1:8" ht="15.75" x14ac:dyDescent="0.25">
      <c r="A54" s="15">
        <v>12.5</v>
      </c>
      <c r="B54" s="11" t="s">
        <v>66</v>
      </c>
      <c r="C54" s="12">
        <v>22.386343799999999</v>
      </c>
      <c r="D54" s="12">
        <v>16.185269999999999</v>
      </c>
      <c r="E54" s="12">
        <v>24.02196</v>
      </c>
      <c r="F54" s="12">
        <v>62.26614</v>
      </c>
      <c r="G54" s="12">
        <v>95.066252599999999</v>
      </c>
      <c r="H54" s="12">
        <v>130.01744970000001</v>
      </c>
    </row>
    <row r="55" spans="1:8" s="3" customFormat="1" ht="15.75" x14ac:dyDescent="0.25">
      <c r="A55" s="15">
        <v>12.6</v>
      </c>
      <c r="B55" s="11" t="s">
        <v>67</v>
      </c>
      <c r="C55" s="12">
        <v>16.351293499999997</v>
      </c>
      <c r="D55" s="12">
        <v>13.524387899999999</v>
      </c>
      <c r="E55" s="12">
        <v>254.26806500000001</v>
      </c>
      <c r="F55" s="12">
        <v>20.625450000000001</v>
      </c>
      <c r="G55" s="12">
        <v>24.81306</v>
      </c>
      <c r="H55" s="12">
        <v>92.740948799999984</v>
      </c>
    </row>
    <row r="56" spans="1:8" s="3" customFormat="1" ht="15.75" x14ac:dyDescent="0.25">
      <c r="A56" s="15">
        <v>12.7</v>
      </c>
      <c r="B56" s="11" t="s">
        <v>68</v>
      </c>
      <c r="C56" s="12">
        <v>698.01324639999996</v>
      </c>
      <c r="D56" s="12">
        <v>465.60430950000006</v>
      </c>
      <c r="E56" s="12">
        <v>479.36566199999993</v>
      </c>
      <c r="F56" s="12">
        <v>2368.0290573999996</v>
      </c>
      <c r="G56" s="12">
        <v>1341.8446168</v>
      </c>
      <c r="H56" s="12">
        <v>1132.5637394</v>
      </c>
    </row>
    <row r="57" spans="1:8" ht="15.75" x14ac:dyDescent="0.25">
      <c r="A57" s="15">
        <v>12.8</v>
      </c>
      <c r="B57" s="11" t="s">
        <v>69</v>
      </c>
      <c r="C57" s="12">
        <v>71.258733499999991</v>
      </c>
      <c r="D57" s="12">
        <v>-227.67955039999998</v>
      </c>
      <c r="E57" s="12">
        <v>136.05650880000002</v>
      </c>
      <c r="F57" s="12">
        <v>-10.158588700000001</v>
      </c>
      <c r="G57" s="12">
        <v>-27.87797119999999</v>
      </c>
      <c r="H57" s="12">
        <v>-3.3639837999999989</v>
      </c>
    </row>
    <row r="58" spans="1:8" ht="15.75" x14ac:dyDescent="0.25">
      <c r="A58" s="15">
        <v>12.9</v>
      </c>
      <c r="B58" s="11" t="s">
        <v>70</v>
      </c>
      <c r="C58" s="12">
        <v>2.1597</v>
      </c>
      <c r="D58" s="12">
        <v>3.1630446000000001</v>
      </c>
      <c r="E58" s="12">
        <v>2.6457299999999999</v>
      </c>
      <c r="F58" s="12">
        <v>2.82605</v>
      </c>
      <c r="G58" s="12">
        <v>1.18126</v>
      </c>
      <c r="H58" s="12">
        <v>2.8587031999999999</v>
      </c>
    </row>
    <row r="59" spans="1:8" ht="15.75" x14ac:dyDescent="0.25">
      <c r="A59" s="20">
        <v>12.1</v>
      </c>
      <c r="B59" s="11" t="s">
        <v>71</v>
      </c>
      <c r="C59" s="12">
        <v>86.977817899999991</v>
      </c>
      <c r="D59" s="12">
        <v>48.189794399999997</v>
      </c>
      <c r="E59" s="12">
        <v>59.350836799999996</v>
      </c>
      <c r="F59" s="12">
        <v>69.420659999999998</v>
      </c>
      <c r="G59" s="12">
        <v>92.195814499999997</v>
      </c>
      <c r="H59" s="12">
        <v>82.443596200000002</v>
      </c>
    </row>
    <row r="60" spans="1:8" ht="15.75" x14ac:dyDescent="0.25">
      <c r="A60" s="20">
        <v>12.11</v>
      </c>
      <c r="B60" s="11" t="s">
        <v>72</v>
      </c>
      <c r="C60" s="12">
        <v>16.207277699999992</v>
      </c>
      <c r="D60" s="12">
        <v>11.825509999999994</v>
      </c>
      <c r="E60" s="12">
        <v>39.741690000000006</v>
      </c>
      <c r="F60" s="12">
        <v>13.311039999999991</v>
      </c>
      <c r="G60" s="12">
        <v>8.8601599999999934</v>
      </c>
      <c r="H60" s="12">
        <v>33.112695000000002</v>
      </c>
    </row>
    <row r="61" spans="1:8" ht="15.75" x14ac:dyDescent="0.25">
      <c r="A61" s="20">
        <v>12.12</v>
      </c>
      <c r="B61" s="11" t="s">
        <v>73</v>
      </c>
      <c r="C61" s="12">
        <v>82.243283999999989</v>
      </c>
      <c r="D61" s="12">
        <v>80.920303200000006</v>
      </c>
      <c r="E61" s="12">
        <v>90.076131599999997</v>
      </c>
      <c r="F61" s="12">
        <v>83.335218400000002</v>
      </c>
      <c r="G61" s="12">
        <v>84.950644299999993</v>
      </c>
      <c r="H61" s="12">
        <v>92.880957800000019</v>
      </c>
    </row>
    <row r="62" spans="1:8" ht="15.75" x14ac:dyDescent="0.25">
      <c r="A62" s="20">
        <v>12.13</v>
      </c>
      <c r="B62" s="11" t="s">
        <v>74</v>
      </c>
      <c r="C62" s="12">
        <v>39.576365000000003</v>
      </c>
      <c r="D62" s="12">
        <v>44.404628700000004</v>
      </c>
      <c r="E62" s="12">
        <v>68.484734000000003</v>
      </c>
      <c r="F62" s="12">
        <v>66.058839800000001</v>
      </c>
      <c r="G62" s="12">
        <v>67.228285</v>
      </c>
      <c r="H62" s="12">
        <v>44.687184400000007</v>
      </c>
    </row>
    <row r="63" spans="1:8" ht="15.75" x14ac:dyDescent="0.25">
      <c r="A63" s="20">
        <v>12.14</v>
      </c>
      <c r="B63" s="11" t="s">
        <v>75</v>
      </c>
      <c r="C63" s="12">
        <v>849.1036924</v>
      </c>
      <c r="D63" s="12">
        <v>2192.6688046999998</v>
      </c>
      <c r="E63" s="12">
        <v>913.39889700000003</v>
      </c>
      <c r="F63" s="12">
        <v>957.59869539999977</v>
      </c>
      <c r="G63" s="12">
        <v>655.16949599999998</v>
      </c>
      <c r="H63" s="12">
        <v>805.25212460000012</v>
      </c>
    </row>
    <row r="64" spans="1:8" ht="15.75" x14ac:dyDescent="0.25">
      <c r="A64" s="20"/>
      <c r="B64" s="11" t="s">
        <v>76</v>
      </c>
      <c r="C64" s="12"/>
      <c r="D64" s="12"/>
      <c r="E64" s="12"/>
      <c r="F64" s="12"/>
      <c r="G64" s="12"/>
      <c r="H64" s="12"/>
    </row>
    <row r="65" spans="1:8" ht="15.75" x14ac:dyDescent="0.25">
      <c r="A65" s="20" t="s">
        <v>77</v>
      </c>
      <c r="B65" s="21" t="s">
        <v>78</v>
      </c>
      <c r="C65" s="12">
        <v>132.32464189999999</v>
      </c>
      <c r="D65" s="12">
        <v>129.94122899999999</v>
      </c>
      <c r="E65" s="12">
        <v>130.9148576</v>
      </c>
      <c r="F65" s="12">
        <v>132.3659849</v>
      </c>
      <c r="G65" s="12">
        <v>196.8261</v>
      </c>
      <c r="H65" s="12">
        <v>211.21006</v>
      </c>
    </row>
    <row r="66" spans="1:8" ht="15.75" x14ac:dyDescent="0.25">
      <c r="A66" s="20" t="s">
        <v>79</v>
      </c>
      <c r="B66" s="21" t="s">
        <v>80</v>
      </c>
      <c r="C66" s="12">
        <v>425.81407000000002</v>
      </c>
      <c r="D66" s="12">
        <v>1652.7777699999999</v>
      </c>
      <c r="E66" s="12">
        <v>401.61286000000001</v>
      </c>
      <c r="F66" s="12">
        <v>38.243659999999998</v>
      </c>
      <c r="G66" s="12">
        <v>145.40365</v>
      </c>
      <c r="H66" s="12">
        <v>148.60445999999999</v>
      </c>
    </row>
    <row r="67" spans="1:8" ht="15.75" x14ac:dyDescent="0.25">
      <c r="A67" s="20" t="s">
        <v>81</v>
      </c>
      <c r="B67" s="21" t="s">
        <v>82</v>
      </c>
      <c r="C67" s="12">
        <v>40.291679999999999</v>
      </c>
      <c r="D67" s="12">
        <v>16.159780000000001</v>
      </c>
      <c r="E67" s="12">
        <v>30.71538</v>
      </c>
      <c r="F67" s="12">
        <v>30.866869999999999</v>
      </c>
      <c r="G67" s="12">
        <v>22.478413</v>
      </c>
      <c r="H67" s="12">
        <v>51.756855700000003</v>
      </c>
    </row>
    <row r="68" spans="1:8" ht="15.75" x14ac:dyDescent="0.25">
      <c r="A68" s="20" t="s">
        <v>83</v>
      </c>
      <c r="B68" s="21" t="s">
        <v>84</v>
      </c>
      <c r="C68" s="12">
        <v>1.8369590000000002</v>
      </c>
      <c r="D68" s="12">
        <v>3.0517434999999997</v>
      </c>
      <c r="E68" s="12">
        <v>2.0690781999999999</v>
      </c>
      <c r="F68" s="12">
        <v>0.95654410000000001</v>
      </c>
      <c r="G68" s="12">
        <v>0.359599</v>
      </c>
      <c r="H68" s="12">
        <v>0.2144045</v>
      </c>
    </row>
    <row r="69" spans="1:8" ht="15.75" x14ac:dyDescent="0.25">
      <c r="A69" s="20" t="s">
        <v>85</v>
      </c>
      <c r="B69" s="21" t="s">
        <v>86</v>
      </c>
      <c r="C69" s="12">
        <v>169.52837679999999</v>
      </c>
      <c r="D69" s="12">
        <v>183.66739439999998</v>
      </c>
      <c r="E69" s="12">
        <v>173.57098530000002</v>
      </c>
      <c r="F69" s="12">
        <v>176.0483528</v>
      </c>
      <c r="G69" s="12">
        <v>178.47247640000001</v>
      </c>
      <c r="H69" s="12">
        <v>174.13201509999999</v>
      </c>
    </row>
    <row r="70" spans="1:8" ht="15.75" x14ac:dyDescent="0.25">
      <c r="A70" s="20" t="s">
        <v>87</v>
      </c>
      <c r="B70" s="21" t="s">
        <v>88</v>
      </c>
      <c r="C70" s="12">
        <v>7.8177000000000003</v>
      </c>
      <c r="D70" s="12">
        <v>4.2708500000000003</v>
      </c>
      <c r="E70" s="12">
        <v>7.8758100000000004</v>
      </c>
      <c r="F70" s="12">
        <v>0</v>
      </c>
      <c r="G70" s="12">
        <v>0</v>
      </c>
      <c r="H70" s="12">
        <v>0</v>
      </c>
    </row>
    <row r="71" spans="1:8" ht="15.75" x14ac:dyDescent="0.25">
      <c r="A71" s="20" t="s">
        <v>89</v>
      </c>
      <c r="B71" s="21" t="s">
        <v>90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</row>
    <row r="72" spans="1:8" ht="15.75" x14ac:dyDescent="0.25">
      <c r="A72" s="20" t="s">
        <v>91</v>
      </c>
      <c r="B72" s="21" t="s">
        <v>92</v>
      </c>
      <c r="C72" s="12"/>
      <c r="D72" s="12"/>
      <c r="E72" s="12"/>
      <c r="F72" s="12">
        <v>0</v>
      </c>
      <c r="G72" s="12">
        <v>0</v>
      </c>
      <c r="H72" s="12"/>
    </row>
    <row r="73" spans="1:8" ht="15.75" x14ac:dyDescent="0.25">
      <c r="A73" s="20" t="s">
        <v>93</v>
      </c>
      <c r="B73" s="21" t="s">
        <v>94</v>
      </c>
      <c r="C73" s="12">
        <v>0.63371999999999995</v>
      </c>
      <c r="D73" s="12">
        <v>2.5782045</v>
      </c>
      <c r="E73" s="12">
        <v>3.6034022999999999</v>
      </c>
      <c r="F73" s="12">
        <v>2.0108998000000002</v>
      </c>
      <c r="G73" s="12">
        <v>2.4768370000000002</v>
      </c>
      <c r="H73" s="12">
        <v>2.4692202000000001</v>
      </c>
    </row>
    <row r="74" spans="1:8" ht="15.75" x14ac:dyDescent="0.25">
      <c r="A74" s="20" t="s">
        <v>95</v>
      </c>
      <c r="B74" s="21" t="s">
        <v>96</v>
      </c>
      <c r="C74" s="12">
        <v>70.856544699999972</v>
      </c>
      <c r="D74" s="12">
        <v>200.22183329999984</v>
      </c>
      <c r="E74" s="12">
        <v>163.03652360000001</v>
      </c>
      <c r="F74" s="12">
        <v>577.10638379999978</v>
      </c>
      <c r="G74" s="12">
        <v>109.15242060000003</v>
      </c>
      <c r="H74" s="12">
        <v>216.86510910000004</v>
      </c>
    </row>
    <row r="75" spans="1:8" ht="15.75" x14ac:dyDescent="0.25">
      <c r="A75" s="20"/>
      <c r="B75" s="11"/>
      <c r="C75" s="12"/>
      <c r="D75" s="12"/>
      <c r="E75" s="12"/>
      <c r="F75" s="12"/>
      <c r="G75" s="12"/>
      <c r="H75" s="12"/>
    </row>
    <row r="76" spans="1:8" ht="15.75" x14ac:dyDescent="0.25">
      <c r="A76" s="10"/>
      <c r="B76" s="11" t="s">
        <v>97</v>
      </c>
      <c r="C76" s="16">
        <f t="shared" ref="C76:H76" si="3">SUM(C50:C63)</f>
        <v>2406.5638049999998</v>
      </c>
      <c r="D76" s="16">
        <f t="shared" si="3"/>
        <v>3110.1361268000001</v>
      </c>
      <c r="E76" s="16">
        <f t="shared" si="3"/>
        <v>2542.4055546</v>
      </c>
      <c r="F76" s="16">
        <f t="shared" si="3"/>
        <v>4003.8208550999998</v>
      </c>
      <c r="G76" s="16">
        <f t="shared" si="3"/>
        <v>2729.5154440000001</v>
      </c>
      <c r="H76" s="16">
        <f t="shared" si="3"/>
        <v>3033.1178393</v>
      </c>
    </row>
    <row r="77" spans="1:8" ht="15.75" x14ac:dyDescent="0.25">
      <c r="A77" s="10">
        <v>13</v>
      </c>
      <c r="B77" s="11" t="s">
        <v>98</v>
      </c>
      <c r="C77" s="16">
        <f>+C9+C10+C76+C44+C45+C46+C48+C47+C11+C12+C24+C13</f>
        <v>58677.511541300009</v>
      </c>
      <c r="D77" s="16">
        <f>+D9+D10+D76+D44+D45+D46+D48+D47+D11+D12+D24+D13</f>
        <v>59990.033785399995</v>
      </c>
      <c r="E77" s="16">
        <f>E9+E10+E76+E44+E45+E46+E48+E47+E11+E12+E24+E13</f>
        <v>59907.784817199994</v>
      </c>
      <c r="F77" s="16">
        <f>F9+F10+F76+F44+F45+F46+F48+F47+F11+F12+F24+F13</f>
        <v>60613.071916299996</v>
      </c>
      <c r="G77" s="16">
        <f>+G9+G10+G76+G44+G45+G46+G48+G47+G11+G12+G24+G13</f>
        <v>67481.053652400005</v>
      </c>
      <c r="H77" s="16">
        <f>+H9+H10+H76+H44+H45+H46+H48+H47+H11+H12+H24+H13</f>
        <v>71354.751963899995</v>
      </c>
    </row>
    <row r="78" spans="1:8" ht="15.75" x14ac:dyDescent="0.25">
      <c r="A78" s="10">
        <v>14</v>
      </c>
      <c r="B78" s="11" t="s">
        <v>99</v>
      </c>
      <c r="C78" s="12">
        <v>-84.681679400000007</v>
      </c>
      <c r="D78" s="12">
        <v>-75.63729699999999</v>
      </c>
      <c r="E78" s="12">
        <v>-97.370342600000001</v>
      </c>
      <c r="F78" s="12">
        <v>-101.50862210000001</v>
      </c>
      <c r="G78" s="12">
        <v>-98.479182399999985</v>
      </c>
      <c r="H78" s="12">
        <v>-95.28952120000001</v>
      </c>
    </row>
    <row r="79" spans="1:8" ht="15.75" x14ac:dyDescent="0.25">
      <c r="A79" s="10">
        <v>15</v>
      </c>
      <c r="B79" s="11" t="s">
        <v>100</v>
      </c>
      <c r="C79" s="16">
        <f t="shared" ref="C79:H79" si="4">+C77+C78</f>
        <v>58592.829861900012</v>
      </c>
      <c r="D79" s="16">
        <f t="shared" si="4"/>
        <v>59914.396488399994</v>
      </c>
      <c r="E79" s="16">
        <f t="shared" si="4"/>
        <v>59810.414474599995</v>
      </c>
      <c r="F79" s="16">
        <f t="shared" si="4"/>
        <v>60511.563294199994</v>
      </c>
      <c r="G79" s="16">
        <f t="shared" si="4"/>
        <v>67382.574470000007</v>
      </c>
      <c r="H79" s="16">
        <f t="shared" si="4"/>
        <v>71259.462442699994</v>
      </c>
    </row>
    <row r="80" spans="1:8" ht="15.75" x14ac:dyDescent="0.25">
      <c r="A80" s="10">
        <v>16</v>
      </c>
      <c r="B80" s="22" t="s">
        <v>101</v>
      </c>
      <c r="C80" s="14">
        <v>661.95466010000109</v>
      </c>
      <c r="D80" s="14">
        <v>2091.814455104135</v>
      </c>
      <c r="E80" s="14">
        <v>2632.7006788378476</v>
      </c>
      <c r="F80" s="14">
        <v>1641.6383764642846</v>
      </c>
      <c r="G80" s="14">
        <v>364.37291914212329</v>
      </c>
      <c r="H80" s="14"/>
    </row>
    <row r="81" spans="1:8" ht="16.5" thickBot="1" x14ac:dyDescent="0.3">
      <c r="A81" s="23"/>
      <c r="B81" s="24" t="s">
        <v>102</v>
      </c>
      <c r="C81" s="25">
        <f t="shared" ref="C81:H81" si="5">+C79+C80</f>
        <v>59254.784522000016</v>
      </c>
      <c r="D81" s="25">
        <f t="shared" si="5"/>
        <v>62006.210943504127</v>
      </c>
      <c r="E81" s="25">
        <f t="shared" si="5"/>
        <v>62443.115153437844</v>
      </c>
      <c r="F81" s="25">
        <f t="shared" si="5"/>
        <v>62153.201670664275</v>
      </c>
      <c r="G81" s="25">
        <f t="shared" si="5"/>
        <v>67746.947389142137</v>
      </c>
      <c r="H81" s="25">
        <f t="shared" si="5"/>
        <v>71259.462442699994</v>
      </c>
    </row>
    <row r="82" spans="1:8" ht="15.75" x14ac:dyDescent="0.25">
      <c r="A82" s="26"/>
      <c r="B82" s="27"/>
      <c r="C82" s="28"/>
      <c r="D82" s="28"/>
      <c r="E82" s="28"/>
      <c r="F82" s="28"/>
      <c r="G82" s="28"/>
      <c r="H82" s="28"/>
    </row>
    <row r="83" spans="1:8" ht="15.75" thickBot="1" x14ac:dyDescent="0.3">
      <c r="A83" s="5"/>
      <c r="B83" s="6"/>
      <c r="C83" s="6"/>
      <c r="F83" s="3" t="s">
        <v>4</v>
      </c>
    </row>
    <row r="84" spans="1:8" x14ac:dyDescent="0.25">
      <c r="A84" s="7" t="s">
        <v>5</v>
      </c>
      <c r="B84" s="8" t="s">
        <v>6</v>
      </c>
      <c r="C84" s="9" t="s">
        <v>7</v>
      </c>
      <c r="D84" s="9" t="s">
        <v>8</v>
      </c>
      <c r="E84" s="9" t="s">
        <v>9</v>
      </c>
      <c r="F84" s="9" t="s">
        <v>10</v>
      </c>
      <c r="G84" s="9" t="s">
        <v>11</v>
      </c>
      <c r="H84" s="9" t="s">
        <v>12</v>
      </c>
    </row>
    <row r="85" spans="1:8" x14ac:dyDescent="0.25">
      <c r="A85" s="29">
        <v>1</v>
      </c>
      <c r="B85" s="30" t="s">
        <v>59</v>
      </c>
      <c r="C85" s="31"/>
      <c r="D85" s="32"/>
      <c r="E85" s="32"/>
      <c r="F85" s="32"/>
      <c r="G85" s="32"/>
      <c r="H85" s="32"/>
    </row>
    <row r="86" spans="1:8" x14ac:dyDescent="0.25">
      <c r="A86" s="29"/>
      <c r="B86" s="33" t="s">
        <v>103</v>
      </c>
      <c r="C86" s="34">
        <v>0</v>
      </c>
      <c r="D86" s="35">
        <v>-39.232250099999995</v>
      </c>
      <c r="E86" s="35">
        <v>0</v>
      </c>
      <c r="F86" s="35">
        <v>0</v>
      </c>
      <c r="G86" s="35">
        <v>0</v>
      </c>
      <c r="H86" s="35">
        <v>0</v>
      </c>
    </row>
    <row r="87" spans="1:8" x14ac:dyDescent="0.25">
      <c r="A87" s="29"/>
      <c r="B87" s="29" t="s">
        <v>104</v>
      </c>
      <c r="C87" s="34">
        <v>60.721202699999992</v>
      </c>
      <c r="D87" s="34">
        <v>166.09508</v>
      </c>
      <c r="E87" s="34">
        <v>33.230440000000002</v>
      </c>
      <c r="F87" s="34">
        <v>31.439810000000001</v>
      </c>
      <c r="G87" s="34">
        <v>0</v>
      </c>
      <c r="H87" s="34">
        <v>0</v>
      </c>
    </row>
    <row r="88" spans="1:8" x14ac:dyDescent="0.25">
      <c r="A88" s="29"/>
      <c r="B88" s="29" t="s">
        <v>105</v>
      </c>
      <c r="C88" s="34">
        <v>22.65137</v>
      </c>
      <c r="D88" s="34">
        <v>0</v>
      </c>
      <c r="E88" s="34">
        <v>0</v>
      </c>
      <c r="F88" s="34">
        <v>-12.266390000000001</v>
      </c>
      <c r="G88" s="34">
        <v>0</v>
      </c>
      <c r="H88" s="34">
        <v>0</v>
      </c>
    </row>
    <row r="89" spans="1:8" x14ac:dyDescent="0.25">
      <c r="A89" s="29"/>
      <c r="B89" s="36" t="s">
        <v>106</v>
      </c>
      <c r="C89" s="37">
        <f t="shared" ref="C89:H89" si="6">+SUM(C86:C88)</f>
        <v>83.372572699999992</v>
      </c>
      <c r="D89" s="37">
        <f t="shared" si="6"/>
        <v>126.86282990000001</v>
      </c>
      <c r="E89" s="37">
        <f t="shared" si="6"/>
        <v>33.230440000000002</v>
      </c>
      <c r="F89" s="37">
        <f t="shared" si="6"/>
        <v>19.17342</v>
      </c>
      <c r="G89" s="37">
        <f t="shared" si="6"/>
        <v>0</v>
      </c>
      <c r="H89" s="37">
        <f t="shared" si="6"/>
        <v>0</v>
      </c>
    </row>
    <row r="90" spans="1:8" x14ac:dyDescent="0.25">
      <c r="A90" s="29"/>
      <c r="B90" s="29"/>
      <c r="C90" s="38">
        <f t="shared" ref="C90:H90" si="7">+C89-C47</f>
        <v>0</v>
      </c>
      <c r="D90" s="38">
        <f t="shared" si="7"/>
        <v>0</v>
      </c>
      <c r="E90" s="38">
        <f t="shared" si="7"/>
        <v>0</v>
      </c>
      <c r="F90" s="38">
        <f t="shared" si="7"/>
        <v>0</v>
      </c>
      <c r="G90" s="38">
        <f t="shared" si="7"/>
        <v>0</v>
      </c>
      <c r="H90" s="38">
        <f t="shared" si="7"/>
        <v>0</v>
      </c>
    </row>
    <row r="91" spans="1:8" x14ac:dyDescent="0.25">
      <c r="A91" s="29">
        <v>2</v>
      </c>
      <c r="B91" s="36" t="s">
        <v>107</v>
      </c>
      <c r="C91" s="31"/>
      <c r="D91" s="32"/>
      <c r="E91" s="32"/>
      <c r="F91" s="32"/>
      <c r="G91" s="32"/>
      <c r="H91" s="32"/>
    </row>
    <row r="92" spans="1:8" x14ac:dyDescent="0.25">
      <c r="A92" s="29"/>
      <c r="B92" s="29" t="s">
        <v>108</v>
      </c>
      <c r="C92" s="34">
        <v>371.20684999999997</v>
      </c>
      <c r="D92" s="34">
        <v>458.57182999999998</v>
      </c>
      <c r="E92" s="34">
        <v>514.62791000000004</v>
      </c>
      <c r="F92" s="34">
        <v>485.70328000000001</v>
      </c>
      <c r="G92" s="34">
        <v>458.29309999999998</v>
      </c>
      <c r="H92" s="34">
        <v>472.70442000000003</v>
      </c>
    </row>
    <row r="93" spans="1:8" x14ac:dyDescent="0.25">
      <c r="A93" s="29"/>
      <c r="B93" s="29" t="s">
        <v>109</v>
      </c>
      <c r="C93" s="34">
        <v>6.6530000000000006E-2</v>
      </c>
      <c r="D93" s="34">
        <v>0.16633999999999999</v>
      </c>
      <c r="E93" s="34">
        <v>0.15093999999999999</v>
      </c>
      <c r="F93" s="34">
        <v>3.1199999999999999E-2</v>
      </c>
      <c r="G93" s="34">
        <v>0</v>
      </c>
      <c r="H93" s="34">
        <v>0</v>
      </c>
    </row>
    <row r="94" spans="1:8" x14ac:dyDescent="0.25">
      <c r="A94" s="29"/>
      <c r="B94" s="29" t="s">
        <v>110</v>
      </c>
      <c r="C94" s="34">
        <v>1.9428902930940239E-16</v>
      </c>
      <c r="D94" s="34">
        <v>4.7906123512575505E-14</v>
      </c>
      <c r="E94" s="34">
        <v>-8.5764728652293343E-15</v>
      </c>
      <c r="F94" s="34">
        <v>1.2552459072168176E-14</v>
      </c>
      <c r="G94" s="34">
        <v>0</v>
      </c>
      <c r="H94" s="34">
        <v>0</v>
      </c>
    </row>
    <row r="95" spans="1:8" x14ac:dyDescent="0.25">
      <c r="A95" s="29"/>
      <c r="B95" s="36" t="s">
        <v>106</v>
      </c>
      <c r="C95" s="37">
        <f t="shared" ref="C95:H95" si="8">SUM(C92:C94)</f>
        <v>371.27337999999997</v>
      </c>
      <c r="D95" s="37">
        <f t="shared" si="8"/>
        <v>458.73817000000003</v>
      </c>
      <c r="E95" s="37">
        <f t="shared" si="8"/>
        <v>514.77885000000003</v>
      </c>
      <c r="F95" s="37">
        <f t="shared" si="8"/>
        <v>485.73448000000002</v>
      </c>
      <c r="G95" s="37">
        <f t="shared" si="8"/>
        <v>458.29309999999998</v>
      </c>
      <c r="H95" s="37">
        <f t="shared" si="8"/>
        <v>472.70442000000003</v>
      </c>
    </row>
    <row r="96" spans="1:8" s="3" customFormat="1" x14ac:dyDescent="0.25">
      <c r="A96" s="29"/>
      <c r="B96" s="29"/>
      <c r="C96" s="34">
        <f t="shared" ref="C96:H96" si="9">+C95-C16</f>
        <v>0</v>
      </c>
      <c r="D96" s="34">
        <f t="shared" si="9"/>
        <v>0</v>
      </c>
      <c r="E96" s="34">
        <f t="shared" si="9"/>
        <v>0</v>
      </c>
      <c r="F96" s="34">
        <f t="shared" si="9"/>
        <v>0</v>
      </c>
      <c r="G96" s="34">
        <f t="shared" si="9"/>
        <v>0</v>
      </c>
      <c r="H96" s="34">
        <f t="shared" si="9"/>
        <v>0</v>
      </c>
    </row>
    <row r="97" spans="1:8" s="3" customFormat="1" x14ac:dyDescent="0.25">
      <c r="A97" s="29">
        <v>3</v>
      </c>
      <c r="B97" s="36" t="s">
        <v>99</v>
      </c>
      <c r="C97" s="31"/>
      <c r="D97" s="32"/>
      <c r="E97" s="32"/>
      <c r="F97" s="32"/>
      <c r="G97" s="32"/>
      <c r="H97" s="32"/>
    </row>
    <row r="98" spans="1:8" s="3" customFormat="1" x14ac:dyDescent="0.25">
      <c r="A98" s="29"/>
      <c r="B98" s="29" t="s">
        <v>111</v>
      </c>
      <c r="C98" s="39">
        <v>-70.604086500000008</v>
      </c>
      <c r="D98" s="39">
        <v>-57.563610999999995</v>
      </c>
      <c r="E98" s="39">
        <v>-84.557348300000001</v>
      </c>
      <c r="F98" s="39">
        <v>-85.990243100000001</v>
      </c>
      <c r="G98" s="39">
        <v>-86.388870399999988</v>
      </c>
      <c r="H98" s="39">
        <v>-85.251149800000007</v>
      </c>
    </row>
    <row r="99" spans="1:8" s="3" customFormat="1" x14ac:dyDescent="0.25">
      <c r="A99" s="29"/>
      <c r="B99" s="29" t="s">
        <v>112</v>
      </c>
      <c r="C99" s="39">
        <v>0</v>
      </c>
      <c r="D99" s="39">
        <v>0</v>
      </c>
      <c r="E99" s="39">
        <v>0</v>
      </c>
      <c r="F99" s="39">
        <v>0</v>
      </c>
      <c r="G99" s="39">
        <v>0</v>
      </c>
      <c r="H99" s="39">
        <v>0</v>
      </c>
    </row>
    <row r="100" spans="1:8" s="3" customFormat="1" x14ac:dyDescent="0.25">
      <c r="A100" s="29"/>
      <c r="B100" s="29" t="s">
        <v>113</v>
      </c>
      <c r="C100" s="39">
        <v>-0.2</v>
      </c>
      <c r="D100" s="39">
        <v>-0.91415999999999997</v>
      </c>
      <c r="E100" s="39">
        <v>0</v>
      </c>
      <c r="F100" s="39">
        <v>-1.2149999999999999E-2</v>
      </c>
      <c r="G100" s="39">
        <v>0</v>
      </c>
      <c r="H100" s="39">
        <v>0</v>
      </c>
    </row>
    <row r="101" spans="1:8" s="3" customFormat="1" x14ac:dyDescent="0.25">
      <c r="A101" s="29"/>
      <c r="B101" s="29" t="s">
        <v>114</v>
      </c>
      <c r="C101" s="39">
        <v>-3.5550428999999997</v>
      </c>
      <c r="D101" s="39">
        <v>-2.2347960000000002</v>
      </c>
      <c r="E101" s="39">
        <v>-2.1663093</v>
      </c>
      <c r="F101" s="39">
        <v>-2.0043299000000001</v>
      </c>
      <c r="G101" s="39">
        <v>-1.004872</v>
      </c>
      <c r="H101" s="39">
        <v>-1.5021914000000001</v>
      </c>
    </row>
    <row r="102" spans="1:8" s="3" customFormat="1" x14ac:dyDescent="0.25">
      <c r="A102" s="29"/>
      <c r="B102" s="40" t="s">
        <v>115</v>
      </c>
      <c r="C102" s="39">
        <v>-10.32255</v>
      </c>
      <c r="D102" s="39">
        <v>-14.92473</v>
      </c>
      <c r="E102" s="39">
        <v>-10.646685</v>
      </c>
      <c r="F102" s="39">
        <v>-12.28318</v>
      </c>
      <c r="G102" s="39">
        <v>-11.08544</v>
      </c>
      <c r="H102" s="39">
        <v>-8.5361799999999999</v>
      </c>
    </row>
    <row r="103" spans="1:8" s="3" customFormat="1" x14ac:dyDescent="0.25">
      <c r="A103" s="29"/>
      <c r="B103" s="40" t="s">
        <v>110</v>
      </c>
      <c r="C103" s="39">
        <v>0</v>
      </c>
      <c r="D103" s="39">
        <v>0</v>
      </c>
      <c r="E103" s="39">
        <v>0</v>
      </c>
      <c r="F103" s="39">
        <v>-1.2187190999999999</v>
      </c>
      <c r="G103" s="39">
        <v>0</v>
      </c>
      <c r="H103" s="39">
        <v>0</v>
      </c>
    </row>
    <row r="104" spans="1:8" s="3" customFormat="1" x14ac:dyDescent="0.25">
      <c r="A104" s="29"/>
      <c r="B104" s="36" t="s">
        <v>106</v>
      </c>
      <c r="C104" s="41">
        <f t="shared" ref="C104:H104" si="10">+SUM(C98:C103)</f>
        <v>-84.681679400000007</v>
      </c>
      <c r="D104" s="41">
        <f t="shared" si="10"/>
        <v>-75.637297000000004</v>
      </c>
      <c r="E104" s="41">
        <f t="shared" si="10"/>
        <v>-97.370342600000001</v>
      </c>
      <c r="F104" s="41">
        <f t="shared" si="10"/>
        <v>-101.50862210000001</v>
      </c>
      <c r="G104" s="41">
        <f t="shared" si="10"/>
        <v>-98.479182399999999</v>
      </c>
      <c r="H104" s="41">
        <f t="shared" si="10"/>
        <v>-95.28952120000001</v>
      </c>
    </row>
    <row r="105" spans="1:8" s="3" customFormat="1" x14ac:dyDescent="0.25">
      <c r="A105" s="29"/>
      <c r="B105" s="29"/>
      <c r="C105" s="39">
        <f t="shared" ref="C105:H105" si="11">+C104-C78</f>
        <v>0</v>
      </c>
      <c r="D105" s="39">
        <f t="shared" si="11"/>
        <v>0</v>
      </c>
      <c r="E105" s="39">
        <f t="shared" si="11"/>
        <v>0</v>
      </c>
      <c r="F105" s="39">
        <f t="shared" si="11"/>
        <v>0</v>
      </c>
      <c r="G105" s="39">
        <f t="shared" si="11"/>
        <v>0</v>
      </c>
      <c r="H105" s="39">
        <f t="shared" si="11"/>
        <v>0</v>
      </c>
    </row>
  </sheetData>
  <mergeCells count="5">
    <mergeCell ref="F1:G1"/>
    <mergeCell ref="A2:G2"/>
    <mergeCell ref="C4:G4"/>
    <mergeCell ref="C5:G5"/>
    <mergeCell ref="H42:H43"/>
  </mergeCells>
  <pageMargins left="0.5" right="0.5" top="0.5" bottom="0.5" header="0.5" footer="0.5"/>
  <pageSetup scale="59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5"/>
  <sheetViews>
    <sheetView topLeftCell="C55" workbookViewId="0">
      <selection activeCell="H78" sqref="H78:H81"/>
    </sheetView>
  </sheetViews>
  <sheetFormatPr defaultColWidth="9.140625" defaultRowHeight="15" x14ac:dyDescent="0.25"/>
  <cols>
    <col min="1" max="1" width="7.140625" style="3" customWidth="1"/>
    <col min="2" max="2" width="48" style="3" customWidth="1"/>
    <col min="3" max="3" width="14" style="2" customWidth="1"/>
    <col min="4" max="5" width="14.28515625" style="3" customWidth="1"/>
    <col min="6" max="6" width="13.7109375" style="3" customWidth="1"/>
    <col min="7" max="7" width="12.85546875" style="3" customWidth="1"/>
    <col min="8" max="8" width="12.28515625" style="3" customWidth="1"/>
    <col min="9" max="16384" width="9.140625" style="2"/>
  </cols>
  <sheetData>
    <row r="1" spans="1:8" x14ac:dyDescent="0.25">
      <c r="A1" s="80"/>
      <c r="B1" s="80"/>
      <c r="C1" s="80"/>
      <c r="D1" s="80"/>
      <c r="E1" s="80"/>
      <c r="F1" s="94" t="s">
        <v>116</v>
      </c>
      <c r="G1" s="94"/>
    </row>
    <row r="2" spans="1:8" x14ac:dyDescent="0.25">
      <c r="A2" s="94" t="s">
        <v>0</v>
      </c>
      <c r="B2" s="94"/>
      <c r="C2" s="94"/>
      <c r="D2" s="94"/>
      <c r="E2" s="94"/>
      <c r="F2" s="94"/>
      <c r="G2" s="94"/>
    </row>
    <row r="3" spans="1:8" x14ac:dyDescent="0.25">
      <c r="A3" s="80"/>
      <c r="B3" s="80"/>
      <c r="C3" s="80"/>
      <c r="D3" s="80"/>
      <c r="E3" s="80"/>
      <c r="F3" s="80"/>
      <c r="G3" s="80"/>
    </row>
    <row r="4" spans="1:8" x14ac:dyDescent="0.25">
      <c r="A4" s="80"/>
      <c r="B4" s="81" t="s">
        <v>1</v>
      </c>
      <c r="C4" s="95" t="s">
        <v>2</v>
      </c>
      <c r="D4" s="95"/>
      <c r="E4" s="95"/>
      <c r="F4" s="95"/>
      <c r="G4" s="95"/>
    </row>
    <row r="5" spans="1:8" x14ac:dyDescent="0.25">
      <c r="A5" s="80"/>
      <c r="B5" s="81" t="s">
        <v>3</v>
      </c>
      <c r="C5" s="95" t="s">
        <v>136</v>
      </c>
      <c r="D5" s="95"/>
      <c r="E5" s="95"/>
      <c r="F5" s="95"/>
      <c r="G5" s="95"/>
    </row>
    <row r="7" spans="1:8" ht="15.75" thickBot="1" x14ac:dyDescent="0.3">
      <c r="A7" s="45"/>
      <c r="B7" s="46"/>
      <c r="C7" s="46"/>
      <c r="F7" s="3" t="s">
        <v>4</v>
      </c>
    </row>
    <row r="8" spans="1:8" ht="29.25" customHeight="1" x14ac:dyDescent="0.25">
      <c r="A8" s="47" t="s">
        <v>5</v>
      </c>
      <c r="B8" s="48" t="s">
        <v>6</v>
      </c>
      <c r="C8" s="49" t="s">
        <v>7</v>
      </c>
      <c r="D8" s="49" t="s">
        <v>8</v>
      </c>
      <c r="E8" s="49" t="s">
        <v>9</v>
      </c>
      <c r="F8" s="49" t="s">
        <v>10</v>
      </c>
      <c r="G8" s="49" t="s">
        <v>11</v>
      </c>
      <c r="H8" s="49" t="s">
        <v>12</v>
      </c>
    </row>
    <row r="9" spans="1:8" s="3" customFormat="1" ht="15.75" x14ac:dyDescent="0.25">
      <c r="A9" s="50">
        <v>1</v>
      </c>
      <c r="B9" s="51" t="s">
        <v>13</v>
      </c>
      <c r="C9" s="96" t="s">
        <v>137</v>
      </c>
      <c r="D9" s="97"/>
      <c r="E9" s="98"/>
      <c r="F9" s="52">
        <v>2573.8714463000001</v>
      </c>
      <c r="G9" s="52">
        <v>3882.1443940000004</v>
      </c>
      <c r="H9" s="52">
        <v>7475.3869859000006</v>
      </c>
    </row>
    <row r="10" spans="1:8" s="3" customFormat="1" ht="15.75" x14ac:dyDescent="0.25">
      <c r="A10" s="50">
        <v>2</v>
      </c>
      <c r="B10" s="51" t="s">
        <v>14</v>
      </c>
      <c r="C10" s="52"/>
      <c r="D10" s="52"/>
      <c r="E10" s="52"/>
      <c r="F10" s="52">
        <v>623.96036839999942</v>
      </c>
      <c r="G10" s="52">
        <v>4724.8845725000001</v>
      </c>
      <c r="H10" s="52">
        <v>7020.3071463999995</v>
      </c>
    </row>
    <row r="11" spans="1:8" s="3" customFormat="1" ht="15.75" x14ac:dyDescent="0.25">
      <c r="A11" s="50">
        <v>3</v>
      </c>
      <c r="B11" s="51" t="s">
        <v>15</v>
      </c>
      <c r="C11" s="52"/>
      <c r="D11" s="52"/>
      <c r="E11" s="52"/>
      <c r="F11" s="52">
        <v>263.91037229999995</v>
      </c>
      <c r="G11" s="52">
        <v>379.66748219999999</v>
      </c>
      <c r="H11" s="52">
        <v>354.64645539999998</v>
      </c>
    </row>
    <row r="12" spans="1:8" s="3" customFormat="1" ht="15.75" x14ac:dyDescent="0.25">
      <c r="A12" s="50">
        <v>4</v>
      </c>
      <c r="B12" s="51" t="s">
        <v>16</v>
      </c>
      <c r="C12" s="52"/>
      <c r="D12" s="52"/>
      <c r="E12" s="52"/>
      <c r="F12" s="52">
        <v>575.11452689999999</v>
      </c>
      <c r="G12" s="52">
        <v>1665.7778480000002</v>
      </c>
      <c r="H12" s="52">
        <v>2357.5120735</v>
      </c>
    </row>
    <row r="13" spans="1:8" s="3" customFormat="1" ht="15.75" x14ac:dyDescent="0.25">
      <c r="A13" s="50">
        <v>5</v>
      </c>
      <c r="B13" s="51" t="s">
        <v>17</v>
      </c>
      <c r="C13" s="52"/>
      <c r="D13" s="53"/>
      <c r="E13" s="53"/>
      <c r="F13" s="53">
        <v>318.86048</v>
      </c>
      <c r="G13" s="53">
        <v>788.7186494</v>
      </c>
      <c r="H13" s="53">
        <v>1272.5160868</v>
      </c>
    </row>
    <row r="14" spans="1:8" s="3" customFormat="1" ht="15.75" x14ac:dyDescent="0.25">
      <c r="A14" s="50">
        <v>6</v>
      </c>
      <c r="B14" s="51" t="s">
        <v>18</v>
      </c>
      <c r="C14" s="54"/>
      <c r="D14" s="54"/>
      <c r="E14" s="54"/>
      <c r="F14" s="54"/>
      <c r="G14" s="54"/>
      <c r="H14" s="54"/>
    </row>
    <row r="15" spans="1:8" s="3" customFormat="1" ht="15.75" x14ac:dyDescent="0.25">
      <c r="A15" s="55">
        <v>6.1</v>
      </c>
      <c r="B15" s="51" t="s">
        <v>19</v>
      </c>
      <c r="C15" s="52"/>
      <c r="D15" s="52"/>
      <c r="E15" s="52"/>
      <c r="F15" s="52">
        <v>4.7224259999999996</v>
      </c>
      <c r="G15" s="52">
        <v>0.68103000000000002</v>
      </c>
      <c r="H15" s="52">
        <v>6.2E-2</v>
      </c>
    </row>
    <row r="16" spans="1:8" s="3" customFormat="1" ht="15.75" x14ac:dyDescent="0.25">
      <c r="A16" s="55">
        <v>6.2</v>
      </c>
      <c r="B16" s="51" t="s">
        <v>20</v>
      </c>
      <c r="C16" s="52"/>
      <c r="D16" s="52"/>
      <c r="E16" s="52"/>
      <c r="F16" s="52">
        <v>57.010171800000073</v>
      </c>
      <c r="G16" s="52">
        <v>125.09566090000004</v>
      </c>
      <c r="H16" s="52">
        <v>169.47172689999996</v>
      </c>
    </row>
    <row r="17" spans="1:8" s="3" customFormat="1" ht="15.75" x14ac:dyDescent="0.25">
      <c r="A17" s="55">
        <v>6.3</v>
      </c>
      <c r="B17" s="51" t="s">
        <v>21</v>
      </c>
      <c r="C17" s="52"/>
      <c r="D17" s="52"/>
      <c r="E17" s="52"/>
      <c r="F17" s="52">
        <v>339.87154530000004</v>
      </c>
      <c r="G17" s="52">
        <v>440.03083679999997</v>
      </c>
      <c r="H17" s="52">
        <v>395.41418320000008</v>
      </c>
    </row>
    <row r="18" spans="1:8" s="3" customFormat="1" ht="15.75" x14ac:dyDescent="0.25">
      <c r="A18" s="55">
        <v>6.4</v>
      </c>
      <c r="B18" s="51" t="s">
        <v>22</v>
      </c>
      <c r="C18" s="52"/>
      <c r="D18" s="52"/>
      <c r="E18" s="52"/>
      <c r="F18" s="52">
        <v>56.329326600000002</v>
      </c>
      <c r="G18" s="52">
        <v>96.277578100000028</v>
      </c>
      <c r="H18" s="52">
        <v>74.792027200000007</v>
      </c>
    </row>
    <row r="19" spans="1:8" s="3" customFormat="1" ht="15.75" x14ac:dyDescent="0.25">
      <c r="A19" s="55">
        <v>6.5</v>
      </c>
      <c r="B19" s="51" t="s">
        <v>23</v>
      </c>
      <c r="C19" s="52"/>
      <c r="D19" s="52"/>
      <c r="E19" s="52"/>
      <c r="F19" s="52">
        <v>1.1639519999999994</v>
      </c>
      <c r="G19" s="52">
        <v>14.915900000000001</v>
      </c>
      <c r="H19" s="52">
        <v>2.3627500000000001</v>
      </c>
    </row>
    <row r="20" spans="1:8" s="3" customFormat="1" ht="15.75" x14ac:dyDescent="0.25">
      <c r="A20" s="55">
        <v>6.6</v>
      </c>
      <c r="B20" s="51" t="s">
        <v>24</v>
      </c>
      <c r="C20" s="52"/>
      <c r="D20" s="52"/>
      <c r="E20" s="52"/>
      <c r="F20" s="52">
        <v>0</v>
      </c>
      <c r="G20" s="52">
        <v>0</v>
      </c>
      <c r="H20" s="52">
        <v>0</v>
      </c>
    </row>
    <row r="21" spans="1:8" s="3" customFormat="1" ht="15.75" x14ac:dyDescent="0.25">
      <c r="A21" s="55">
        <v>6.7</v>
      </c>
      <c r="B21" s="51" t="s">
        <v>25</v>
      </c>
      <c r="C21" s="52"/>
      <c r="D21" s="52"/>
      <c r="E21" s="52"/>
      <c r="F21" s="52">
        <v>0</v>
      </c>
      <c r="G21" s="52">
        <v>0</v>
      </c>
      <c r="H21" s="52">
        <v>0</v>
      </c>
    </row>
    <row r="22" spans="1:8" s="3" customFormat="1" ht="15.75" x14ac:dyDescent="0.25">
      <c r="A22" s="55">
        <v>6.8</v>
      </c>
      <c r="B22" s="51" t="s">
        <v>26</v>
      </c>
      <c r="C22" s="52"/>
      <c r="D22" s="52"/>
      <c r="E22" s="52"/>
      <c r="F22" s="52">
        <v>31.211471499999998</v>
      </c>
      <c r="G22" s="52">
        <v>49.699742199999996</v>
      </c>
      <c r="H22" s="52">
        <v>44.9592703</v>
      </c>
    </row>
    <row r="23" spans="1:8" s="3" customFormat="1" ht="15.75" x14ac:dyDescent="0.25">
      <c r="A23" s="55">
        <v>6.9</v>
      </c>
      <c r="B23" s="51" t="s">
        <v>27</v>
      </c>
      <c r="C23" s="52"/>
      <c r="D23" s="52"/>
      <c r="E23" s="52"/>
      <c r="F23" s="52">
        <v>28.914000000000001</v>
      </c>
      <c r="G23" s="52">
        <v>44.591999999999999</v>
      </c>
      <c r="H23" s="52">
        <v>58.08</v>
      </c>
    </row>
    <row r="24" spans="1:8" s="3" customFormat="1" ht="15.75" x14ac:dyDescent="0.25">
      <c r="A24" s="55"/>
      <c r="B24" s="51" t="s">
        <v>28</v>
      </c>
      <c r="C24" s="56"/>
      <c r="D24" s="56"/>
      <c r="E24" s="56"/>
      <c r="F24" s="56">
        <f t="shared" ref="F24:H24" si="0">+SUM(F15:F23)</f>
        <v>519.22289320000016</v>
      </c>
      <c r="G24" s="56">
        <f t="shared" si="0"/>
        <v>771.29274799999996</v>
      </c>
      <c r="H24" s="56">
        <f t="shared" si="0"/>
        <v>745.14195760000007</v>
      </c>
    </row>
    <row r="25" spans="1:8" s="3" customFormat="1" ht="15.75" x14ac:dyDescent="0.25">
      <c r="A25" s="55">
        <v>7</v>
      </c>
      <c r="B25" s="51" t="s">
        <v>29</v>
      </c>
      <c r="C25" s="54"/>
      <c r="D25" s="54"/>
      <c r="E25" s="54"/>
      <c r="F25" s="54"/>
      <c r="G25" s="54"/>
      <c r="H25" s="54"/>
    </row>
    <row r="26" spans="1:8" s="3" customFormat="1" ht="15.75" x14ac:dyDescent="0.25">
      <c r="A26" s="55" t="s">
        <v>30</v>
      </c>
      <c r="B26" s="51" t="s">
        <v>31</v>
      </c>
      <c r="C26" s="52"/>
      <c r="D26" s="52"/>
      <c r="E26" s="52"/>
      <c r="F26" s="52">
        <v>2093.4515145000005</v>
      </c>
      <c r="G26" s="52">
        <v>5631.0148805000008</v>
      </c>
      <c r="H26" s="52">
        <v>4957.1784525999992</v>
      </c>
    </row>
    <row r="27" spans="1:8" s="3" customFormat="1" ht="15.75" x14ac:dyDescent="0.25">
      <c r="A27" s="55" t="s">
        <v>32</v>
      </c>
      <c r="B27" s="51" t="s">
        <v>33</v>
      </c>
      <c r="C27" s="52"/>
      <c r="D27" s="52"/>
      <c r="E27" s="52"/>
      <c r="F27" s="52">
        <v>523.96172000000001</v>
      </c>
      <c r="G27" s="52">
        <v>482.10563460000003</v>
      </c>
      <c r="H27" s="52">
        <v>340.20251539999998</v>
      </c>
    </row>
    <row r="28" spans="1:8" s="3" customFormat="1" ht="15.75" x14ac:dyDescent="0.25">
      <c r="A28" s="55" t="s">
        <v>34</v>
      </c>
      <c r="B28" s="51" t="s">
        <v>35</v>
      </c>
      <c r="C28" s="52"/>
      <c r="D28" s="52"/>
      <c r="E28" s="52"/>
      <c r="F28" s="52">
        <v>-13.123535200000001</v>
      </c>
      <c r="G28" s="52">
        <v>697.31996450000008</v>
      </c>
      <c r="H28" s="52">
        <v>198.83099659999999</v>
      </c>
    </row>
    <row r="29" spans="1:8" s="3" customFormat="1" ht="15.75" x14ac:dyDescent="0.25">
      <c r="A29" s="55" t="s">
        <v>36</v>
      </c>
      <c r="B29" s="51" t="s">
        <v>37</v>
      </c>
      <c r="C29" s="52"/>
      <c r="D29" s="52"/>
      <c r="E29" s="52"/>
      <c r="F29" s="52">
        <v>482.17099539999998</v>
      </c>
      <c r="G29" s="52">
        <v>475.91419329999997</v>
      </c>
      <c r="H29" s="52">
        <v>479.77910220000001</v>
      </c>
    </row>
    <row r="30" spans="1:8" s="3" customFormat="1" ht="15.75" x14ac:dyDescent="0.25">
      <c r="A30" s="55" t="s">
        <v>38</v>
      </c>
      <c r="B30" s="51" t="s">
        <v>39</v>
      </c>
      <c r="C30" s="52"/>
      <c r="D30" s="52"/>
      <c r="E30" s="52"/>
      <c r="F30" s="52">
        <v>509.48650840000005</v>
      </c>
      <c r="G30" s="52">
        <v>818.65622739999992</v>
      </c>
      <c r="H30" s="52">
        <v>883.09987209999997</v>
      </c>
    </row>
    <row r="31" spans="1:8" s="3" customFormat="1" ht="15.75" x14ac:dyDescent="0.25">
      <c r="A31" s="55"/>
      <c r="B31" s="51"/>
      <c r="C31" s="52"/>
      <c r="D31" s="52"/>
      <c r="E31" s="52"/>
      <c r="F31" s="52"/>
      <c r="G31" s="52"/>
      <c r="H31" s="52"/>
    </row>
    <row r="32" spans="1:8" s="3" customFormat="1" ht="15.75" x14ac:dyDescent="0.25">
      <c r="A32" s="55">
        <v>7.2</v>
      </c>
      <c r="B32" s="51" t="s">
        <v>40</v>
      </c>
      <c r="C32" s="52"/>
      <c r="D32" s="52"/>
      <c r="E32" s="52"/>
      <c r="F32" s="52"/>
      <c r="G32" s="52"/>
      <c r="H32" s="52"/>
    </row>
    <row r="33" spans="1:8" s="3" customFormat="1" ht="15.75" x14ac:dyDescent="0.25">
      <c r="A33" s="55" t="s">
        <v>41</v>
      </c>
      <c r="B33" s="51" t="s">
        <v>42</v>
      </c>
      <c r="C33" s="52"/>
      <c r="D33" s="52"/>
      <c r="E33" s="52"/>
      <c r="F33" s="52">
        <v>1.3997599999999999</v>
      </c>
      <c r="G33" s="52">
        <v>0</v>
      </c>
      <c r="H33" s="52">
        <v>0</v>
      </c>
    </row>
    <row r="34" spans="1:8" s="3" customFormat="1" ht="15.75" x14ac:dyDescent="0.25">
      <c r="A34" s="55" t="s">
        <v>43</v>
      </c>
      <c r="B34" s="51" t="s">
        <v>44</v>
      </c>
      <c r="C34" s="52"/>
      <c r="D34" s="52"/>
      <c r="E34" s="52"/>
      <c r="F34" s="52">
        <v>619.96043169999996</v>
      </c>
      <c r="G34" s="52">
        <v>308.5428928</v>
      </c>
      <c r="H34" s="52">
        <v>516.38431159999993</v>
      </c>
    </row>
    <row r="35" spans="1:8" s="3" customFormat="1" ht="15.75" x14ac:dyDescent="0.25">
      <c r="A35" s="55" t="s">
        <v>45</v>
      </c>
      <c r="B35" s="51" t="s">
        <v>46</v>
      </c>
      <c r="C35" s="52"/>
      <c r="D35" s="52"/>
      <c r="E35" s="52"/>
      <c r="F35" s="52">
        <v>100.95811880000001</v>
      </c>
      <c r="G35" s="52">
        <v>141.94191599999999</v>
      </c>
      <c r="H35" s="52">
        <v>110.43325</v>
      </c>
    </row>
    <row r="36" spans="1:8" s="3" customFormat="1" ht="15.75" x14ac:dyDescent="0.25">
      <c r="A36" s="55" t="s">
        <v>47</v>
      </c>
      <c r="B36" s="51" t="s">
        <v>48</v>
      </c>
      <c r="C36" s="52"/>
      <c r="D36" s="52"/>
      <c r="E36" s="52"/>
      <c r="F36" s="52">
        <v>97.669004000000001</v>
      </c>
      <c r="G36" s="52">
        <v>182.11986739999998</v>
      </c>
      <c r="H36" s="52">
        <v>201.36474999999999</v>
      </c>
    </row>
    <row r="37" spans="1:8" s="3" customFormat="1" ht="15.75" x14ac:dyDescent="0.25">
      <c r="A37" s="55" t="s">
        <v>49</v>
      </c>
      <c r="B37" s="51" t="s">
        <v>50</v>
      </c>
      <c r="C37" s="52"/>
      <c r="D37" s="52"/>
      <c r="E37" s="52"/>
      <c r="F37" s="52">
        <v>100.1325842</v>
      </c>
      <c r="G37" s="52">
        <v>131.7758618</v>
      </c>
      <c r="H37" s="52">
        <v>70.961022400000004</v>
      </c>
    </row>
    <row r="38" spans="1:8" s="3" customFormat="1" ht="15.75" x14ac:dyDescent="0.25">
      <c r="A38" s="55"/>
      <c r="B38" s="51" t="s">
        <v>51</v>
      </c>
      <c r="C38" s="52"/>
      <c r="D38" s="52"/>
      <c r="E38" s="52"/>
      <c r="F38" s="52">
        <f t="shared" ref="F38:H38" si="1">F33+F34+F35+F36+F37</f>
        <v>920.11989869999991</v>
      </c>
      <c r="G38" s="52">
        <f t="shared" si="1"/>
        <v>764.380538</v>
      </c>
      <c r="H38" s="52">
        <f t="shared" si="1"/>
        <v>899.14333399999998</v>
      </c>
    </row>
    <row r="39" spans="1:8" s="3" customFormat="1" ht="15.75" x14ac:dyDescent="0.25">
      <c r="A39" s="55"/>
      <c r="B39" s="51"/>
      <c r="C39" s="57"/>
      <c r="D39" s="57"/>
      <c r="E39" s="57"/>
      <c r="F39" s="57"/>
      <c r="G39" s="57"/>
      <c r="H39" s="57"/>
    </row>
    <row r="40" spans="1:8" s="3" customFormat="1" ht="15.75" x14ac:dyDescent="0.25">
      <c r="A40" s="55">
        <v>7.3</v>
      </c>
      <c r="B40" s="51" t="s">
        <v>52</v>
      </c>
      <c r="C40" s="52"/>
      <c r="D40" s="52"/>
      <c r="E40" s="52"/>
      <c r="F40" s="52">
        <v>13.123259599999999</v>
      </c>
      <c r="G40" s="52">
        <v>0</v>
      </c>
      <c r="H40" s="52">
        <v>0</v>
      </c>
    </row>
    <row r="41" spans="1:8" s="3" customFormat="1" ht="15.75" x14ac:dyDescent="0.25">
      <c r="A41" s="55">
        <v>7.4</v>
      </c>
      <c r="B41" s="51" t="s">
        <v>53</v>
      </c>
      <c r="C41" s="52"/>
      <c r="D41" s="52"/>
      <c r="E41" s="52"/>
      <c r="F41" s="52">
        <v>0</v>
      </c>
      <c r="G41" s="52">
        <v>0</v>
      </c>
      <c r="H41" s="52">
        <v>0</v>
      </c>
    </row>
    <row r="42" spans="1:8" s="3" customFormat="1" ht="15.75" x14ac:dyDescent="0.25">
      <c r="A42" s="55">
        <v>7.5</v>
      </c>
      <c r="B42" s="51" t="s">
        <v>54</v>
      </c>
      <c r="C42" s="52"/>
      <c r="D42" s="52"/>
      <c r="E42" s="52"/>
      <c r="F42" s="52">
        <v>52.087125499999956</v>
      </c>
      <c r="G42" s="52">
        <v>59.671387299999992</v>
      </c>
      <c r="H42" s="92">
        <v>1569.9571686000002</v>
      </c>
    </row>
    <row r="43" spans="1:8" s="3" customFormat="1" ht="15.75" x14ac:dyDescent="0.25">
      <c r="A43" s="55">
        <v>7.6</v>
      </c>
      <c r="B43" s="51" t="s">
        <v>55</v>
      </c>
      <c r="C43" s="52"/>
      <c r="D43" s="52"/>
      <c r="E43" s="52"/>
      <c r="F43" s="52">
        <v>722.51915630000008</v>
      </c>
      <c r="G43" s="52">
        <v>822.3551647999999</v>
      </c>
      <c r="H43" s="93"/>
    </row>
    <row r="44" spans="1:8" s="3" customFormat="1" ht="15.75" x14ac:dyDescent="0.25">
      <c r="A44" s="50"/>
      <c r="B44" s="51" t="s">
        <v>56</v>
      </c>
      <c r="C44" s="56"/>
      <c r="D44" s="56"/>
      <c r="E44" s="56"/>
      <c r="F44" s="56">
        <f t="shared" ref="F44:H44" si="2">F26+F38+F40+F41+F42+F43+F27+F28+F29+F30</f>
        <v>5303.7966432000003</v>
      </c>
      <c r="G44" s="56">
        <f t="shared" si="2"/>
        <v>9751.4179904000011</v>
      </c>
      <c r="H44" s="56">
        <f t="shared" si="2"/>
        <v>9328.1914414999992</v>
      </c>
    </row>
    <row r="45" spans="1:8" s="3" customFormat="1" ht="15.75" x14ac:dyDescent="0.25">
      <c r="A45" s="50">
        <v>8</v>
      </c>
      <c r="B45" s="51" t="s">
        <v>57</v>
      </c>
      <c r="C45" s="52"/>
      <c r="D45" s="52"/>
      <c r="E45" s="52"/>
      <c r="F45" s="52">
        <v>0</v>
      </c>
      <c r="G45" s="52">
        <v>0</v>
      </c>
      <c r="H45" s="52">
        <v>0</v>
      </c>
    </row>
    <row r="46" spans="1:8" s="3" customFormat="1" ht="15.75" x14ac:dyDescent="0.25">
      <c r="A46" s="50">
        <v>9</v>
      </c>
      <c r="B46" s="51" t="s">
        <v>58</v>
      </c>
      <c r="C46" s="52"/>
      <c r="D46" s="52"/>
      <c r="E46" s="52"/>
      <c r="F46" s="52">
        <v>806.64386999999999</v>
      </c>
      <c r="G46" s="52">
        <v>145.42911000000001</v>
      </c>
      <c r="H46" s="52">
        <v>1696.2576799999999</v>
      </c>
    </row>
    <row r="47" spans="1:8" s="3" customFormat="1" ht="15.75" x14ac:dyDescent="0.25">
      <c r="A47" s="50">
        <v>10</v>
      </c>
      <c r="B47" s="51" t="s">
        <v>59</v>
      </c>
      <c r="C47" s="52"/>
      <c r="D47" s="52"/>
      <c r="E47" s="52"/>
      <c r="F47" s="52">
        <v>-7.0558161999999998</v>
      </c>
      <c r="G47" s="52">
        <v>0</v>
      </c>
      <c r="H47" s="52">
        <v>0</v>
      </c>
    </row>
    <row r="48" spans="1:8" s="3" customFormat="1" ht="15.75" x14ac:dyDescent="0.25">
      <c r="A48" s="50">
        <v>11</v>
      </c>
      <c r="B48" s="51" t="s">
        <v>60</v>
      </c>
      <c r="C48" s="52"/>
      <c r="D48" s="52"/>
      <c r="E48" s="52"/>
      <c r="F48" s="52">
        <v>1928.9353191</v>
      </c>
      <c r="G48" s="52">
        <v>3840.4050535000001</v>
      </c>
      <c r="H48" s="52">
        <v>3825.4892720999997</v>
      </c>
    </row>
    <row r="49" spans="1:8" s="3" customFormat="1" ht="15.75" x14ac:dyDescent="0.25">
      <c r="A49" s="50">
        <v>12</v>
      </c>
      <c r="B49" s="51" t="s">
        <v>61</v>
      </c>
      <c r="C49" s="54"/>
      <c r="D49" s="58"/>
      <c r="E49" s="54"/>
      <c r="F49" s="54"/>
      <c r="G49" s="54"/>
      <c r="H49" s="54"/>
    </row>
    <row r="50" spans="1:8" ht="15.75" x14ac:dyDescent="0.25">
      <c r="A50" s="55">
        <v>12.1</v>
      </c>
      <c r="B50" s="51" t="s">
        <v>62</v>
      </c>
      <c r="C50" s="52"/>
      <c r="D50" s="52"/>
      <c r="E50" s="52"/>
      <c r="F50" s="52">
        <v>-9.0137926000000004</v>
      </c>
      <c r="G50" s="52">
        <v>11.15868</v>
      </c>
      <c r="H50" s="52">
        <v>171.9756596</v>
      </c>
    </row>
    <row r="51" spans="1:8" ht="15.75" x14ac:dyDescent="0.25">
      <c r="A51" s="55">
        <v>12.2</v>
      </c>
      <c r="B51" s="51" t="s">
        <v>63</v>
      </c>
      <c r="C51" s="52"/>
      <c r="D51" s="52"/>
      <c r="E51" s="52"/>
      <c r="F51" s="52">
        <v>23.597767000000001</v>
      </c>
      <c r="G51" s="52">
        <v>22.4794245</v>
      </c>
      <c r="H51" s="52">
        <v>6.7226400000000002</v>
      </c>
    </row>
    <row r="52" spans="1:8" ht="15.75" x14ac:dyDescent="0.25">
      <c r="A52" s="55">
        <v>12.3</v>
      </c>
      <c r="B52" s="51" t="s">
        <v>64</v>
      </c>
      <c r="C52" s="52"/>
      <c r="D52" s="52"/>
      <c r="E52" s="52"/>
      <c r="F52" s="52">
        <v>35.469619999999999</v>
      </c>
      <c r="G52" s="52">
        <v>13.70626</v>
      </c>
      <c r="H52" s="52">
        <v>24.644819999999999</v>
      </c>
    </row>
    <row r="53" spans="1:8" ht="15.75" x14ac:dyDescent="0.25">
      <c r="A53" s="55">
        <v>12.4</v>
      </c>
      <c r="B53" s="51" t="s">
        <v>65</v>
      </c>
      <c r="C53" s="52"/>
      <c r="D53" s="52"/>
      <c r="E53" s="52"/>
      <c r="F53" s="52">
        <v>50.848122000000004</v>
      </c>
      <c r="G53" s="52">
        <v>101.40844</v>
      </c>
      <c r="H53" s="52">
        <v>103.85766820000001</v>
      </c>
    </row>
    <row r="54" spans="1:8" ht="15.75" x14ac:dyDescent="0.25">
      <c r="A54" s="55">
        <v>12.5</v>
      </c>
      <c r="B54" s="51" t="s">
        <v>66</v>
      </c>
      <c r="C54" s="52"/>
      <c r="D54" s="52"/>
      <c r="E54" s="52"/>
      <c r="F54" s="52">
        <v>49.768850099999995</v>
      </c>
      <c r="G54" s="52">
        <v>93.619919999999993</v>
      </c>
      <c r="H54" s="52">
        <v>90.743020000000001</v>
      </c>
    </row>
    <row r="55" spans="1:8" s="3" customFormat="1" ht="15.75" x14ac:dyDescent="0.25">
      <c r="A55" s="55">
        <v>12.6</v>
      </c>
      <c r="B55" s="51" t="s">
        <v>67</v>
      </c>
      <c r="C55" s="52"/>
      <c r="D55" s="52"/>
      <c r="E55" s="52"/>
      <c r="F55" s="52">
        <v>0</v>
      </c>
      <c r="G55" s="52">
        <v>0</v>
      </c>
      <c r="H55" s="52">
        <v>0</v>
      </c>
    </row>
    <row r="56" spans="1:8" s="3" customFormat="1" ht="15.75" x14ac:dyDescent="0.25">
      <c r="A56" s="55">
        <v>12.7</v>
      </c>
      <c r="B56" s="51" t="s">
        <v>68</v>
      </c>
      <c r="C56" s="52"/>
      <c r="D56" s="52"/>
      <c r="E56" s="52"/>
      <c r="F56" s="52">
        <v>1588.2359792</v>
      </c>
      <c r="G56" s="52">
        <v>409.08006569999998</v>
      </c>
      <c r="H56" s="52">
        <v>157.394037</v>
      </c>
    </row>
    <row r="57" spans="1:8" ht="15.75" x14ac:dyDescent="0.25">
      <c r="A57" s="55">
        <v>12.8</v>
      </c>
      <c r="B57" s="51" t="s">
        <v>69</v>
      </c>
      <c r="C57" s="52"/>
      <c r="D57" s="52"/>
      <c r="E57" s="52"/>
      <c r="F57" s="52">
        <v>0</v>
      </c>
      <c r="G57" s="52">
        <v>0</v>
      </c>
      <c r="H57" s="52">
        <v>0</v>
      </c>
    </row>
    <row r="58" spans="1:8" ht="15.75" x14ac:dyDescent="0.25">
      <c r="A58" s="55">
        <v>12.9</v>
      </c>
      <c r="B58" s="51" t="s">
        <v>70</v>
      </c>
      <c r="C58" s="52"/>
      <c r="D58" s="52"/>
      <c r="E58" s="52"/>
      <c r="F58" s="52">
        <v>0.51869799999999999</v>
      </c>
      <c r="G58" s="52">
        <v>3.2654000000000001</v>
      </c>
      <c r="H58" s="52">
        <v>0.63430050000000004</v>
      </c>
    </row>
    <row r="59" spans="1:8" ht="15.75" x14ac:dyDescent="0.25">
      <c r="A59" s="59">
        <v>12.1</v>
      </c>
      <c r="B59" s="51" t="s">
        <v>71</v>
      </c>
      <c r="C59" s="52"/>
      <c r="D59" s="52"/>
      <c r="E59" s="52"/>
      <c r="F59" s="52">
        <v>38.558192099999999</v>
      </c>
      <c r="G59" s="52">
        <v>28.518229999999999</v>
      </c>
      <c r="H59" s="52">
        <v>29.881229999999999</v>
      </c>
    </row>
    <row r="60" spans="1:8" ht="15.75" x14ac:dyDescent="0.25">
      <c r="A60" s="59">
        <v>12.11</v>
      </c>
      <c r="B60" s="51" t="s">
        <v>72</v>
      </c>
      <c r="C60" s="52"/>
      <c r="D60" s="52"/>
      <c r="E60" s="52"/>
      <c r="F60" s="52">
        <v>11.164514000000004</v>
      </c>
      <c r="G60" s="52">
        <v>29.993849999999995</v>
      </c>
      <c r="H60" s="52">
        <v>24.653332400000025</v>
      </c>
    </row>
    <row r="61" spans="1:8" ht="15.75" x14ac:dyDescent="0.25">
      <c r="A61" s="59">
        <v>12.12</v>
      </c>
      <c r="B61" s="51" t="s">
        <v>73</v>
      </c>
      <c r="C61" s="52"/>
      <c r="D61" s="52"/>
      <c r="E61" s="52"/>
      <c r="F61" s="52">
        <v>18.1425622</v>
      </c>
      <c r="G61" s="52">
        <v>33.770600000000002</v>
      </c>
      <c r="H61" s="52">
        <v>25.3003508</v>
      </c>
    </row>
    <row r="62" spans="1:8" ht="15.75" x14ac:dyDescent="0.25">
      <c r="A62" s="59">
        <v>12.13</v>
      </c>
      <c r="B62" s="51" t="s">
        <v>74</v>
      </c>
      <c r="C62" s="52"/>
      <c r="D62" s="52"/>
      <c r="E62" s="52"/>
      <c r="F62" s="52">
        <v>12.797784399999999</v>
      </c>
      <c r="G62" s="52">
        <v>37.597250000000003</v>
      </c>
      <c r="H62" s="52">
        <v>16.127690000000001</v>
      </c>
    </row>
    <row r="63" spans="1:8" ht="15.75" x14ac:dyDescent="0.25">
      <c r="A63" s="59">
        <v>12.14</v>
      </c>
      <c r="B63" s="51" t="s">
        <v>75</v>
      </c>
      <c r="C63" s="52"/>
      <c r="D63" s="52"/>
      <c r="E63" s="52"/>
      <c r="F63" s="52">
        <v>239.48122820000009</v>
      </c>
      <c r="G63" s="52">
        <v>862.53034899999989</v>
      </c>
      <c r="H63" s="52">
        <v>859.84696820000011</v>
      </c>
    </row>
    <row r="64" spans="1:8" ht="15.75" x14ac:dyDescent="0.25">
      <c r="A64" s="59"/>
      <c r="B64" s="51" t="s">
        <v>76</v>
      </c>
      <c r="C64" s="52"/>
      <c r="D64" s="52"/>
      <c r="E64" s="52"/>
      <c r="F64" s="52"/>
      <c r="G64" s="52"/>
      <c r="H64" s="52"/>
    </row>
    <row r="65" spans="1:8" ht="15.75" x14ac:dyDescent="0.25">
      <c r="A65" s="59" t="s">
        <v>77</v>
      </c>
      <c r="B65" s="60" t="s">
        <v>78</v>
      </c>
      <c r="C65" s="52"/>
      <c r="D65" s="52"/>
      <c r="E65" s="52"/>
      <c r="F65" s="52">
        <v>46.758697499999997</v>
      </c>
      <c r="G65" s="52">
        <v>96.413035100000002</v>
      </c>
      <c r="H65" s="52">
        <v>141.5926954</v>
      </c>
    </row>
    <row r="66" spans="1:8" ht="15.75" x14ac:dyDescent="0.25">
      <c r="A66" s="59" t="s">
        <v>79</v>
      </c>
      <c r="B66" s="60" t="s">
        <v>80</v>
      </c>
      <c r="C66" s="52"/>
      <c r="D66" s="52"/>
      <c r="E66" s="52"/>
      <c r="F66" s="52">
        <v>62.719709999999999</v>
      </c>
      <c r="G66" s="52">
        <v>103.18091</v>
      </c>
      <c r="H66" s="52">
        <v>73.207890000000006</v>
      </c>
    </row>
    <row r="67" spans="1:8" ht="15.75" x14ac:dyDescent="0.25">
      <c r="A67" s="59" t="s">
        <v>81</v>
      </c>
      <c r="B67" s="60" t="s">
        <v>82</v>
      </c>
      <c r="C67" s="52"/>
      <c r="D67" s="52"/>
      <c r="E67" s="52"/>
      <c r="F67" s="52">
        <v>0</v>
      </c>
      <c r="G67" s="52">
        <v>0</v>
      </c>
      <c r="H67" s="52">
        <v>1.6970099999999999</v>
      </c>
    </row>
    <row r="68" spans="1:8" ht="15.75" x14ac:dyDescent="0.25">
      <c r="A68" s="59" t="s">
        <v>83</v>
      </c>
      <c r="B68" s="60" t="s">
        <v>84</v>
      </c>
      <c r="C68" s="52"/>
      <c r="D68" s="52"/>
      <c r="E68" s="52"/>
      <c r="F68" s="52">
        <v>8.1259899999999998</v>
      </c>
      <c r="G68" s="52">
        <v>45.631630700000002</v>
      </c>
      <c r="H68" s="52">
        <v>48.388140199999995</v>
      </c>
    </row>
    <row r="69" spans="1:8" ht="15.75" x14ac:dyDescent="0.25">
      <c r="A69" s="59" t="s">
        <v>85</v>
      </c>
      <c r="B69" s="60" t="s">
        <v>86</v>
      </c>
      <c r="C69" s="52"/>
      <c r="D69" s="52"/>
      <c r="E69" s="52"/>
      <c r="F69" s="52">
        <v>113.69837610000003</v>
      </c>
      <c r="G69" s="52">
        <v>266.33448820000001</v>
      </c>
      <c r="H69" s="52">
        <v>290.05363890000001</v>
      </c>
    </row>
    <row r="70" spans="1:8" ht="15.75" x14ac:dyDescent="0.25">
      <c r="A70" s="59" t="s">
        <v>87</v>
      </c>
      <c r="B70" s="60" t="s">
        <v>88</v>
      </c>
      <c r="C70" s="52"/>
      <c r="D70" s="52"/>
      <c r="E70" s="52"/>
      <c r="F70" s="52">
        <v>0</v>
      </c>
      <c r="G70" s="52">
        <v>20.340990000000001</v>
      </c>
      <c r="H70" s="52">
        <v>9.6072699999999998</v>
      </c>
    </row>
    <row r="71" spans="1:8" ht="15.75" x14ac:dyDescent="0.25">
      <c r="A71" s="59" t="s">
        <v>89</v>
      </c>
      <c r="B71" s="60" t="s">
        <v>90</v>
      </c>
      <c r="C71" s="52"/>
      <c r="D71" s="52"/>
      <c r="E71" s="52"/>
      <c r="F71" s="52">
        <v>0</v>
      </c>
      <c r="G71" s="52">
        <v>0</v>
      </c>
      <c r="H71" s="52">
        <v>0</v>
      </c>
    </row>
    <row r="72" spans="1:8" ht="15.75" x14ac:dyDescent="0.25">
      <c r="A72" s="59" t="s">
        <v>91</v>
      </c>
      <c r="B72" s="60" t="s">
        <v>92</v>
      </c>
      <c r="C72" s="52"/>
      <c r="D72" s="52"/>
      <c r="E72" s="52"/>
      <c r="F72" s="52">
        <v>0</v>
      </c>
      <c r="G72" s="52">
        <v>0</v>
      </c>
      <c r="H72" s="52"/>
    </row>
    <row r="73" spans="1:8" ht="15.75" x14ac:dyDescent="0.25">
      <c r="A73" s="59" t="s">
        <v>93</v>
      </c>
      <c r="B73" s="60" t="s">
        <v>94</v>
      </c>
      <c r="C73" s="52"/>
      <c r="D73" s="52"/>
      <c r="E73" s="52"/>
      <c r="F73" s="52">
        <v>4.6800762000000002</v>
      </c>
      <c r="G73" s="52">
        <v>35.057967499999997</v>
      </c>
      <c r="H73" s="52">
        <v>7.7232293000000007</v>
      </c>
    </row>
    <row r="74" spans="1:8" ht="15.75" x14ac:dyDescent="0.25">
      <c r="A74" s="59" t="s">
        <v>95</v>
      </c>
      <c r="B74" s="60" t="s">
        <v>96</v>
      </c>
      <c r="C74" s="52"/>
      <c r="D74" s="52"/>
      <c r="E74" s="52"/>
      <c r="F74" s="52">
        <v>3.4983784000000639</v>
      </c>
      <c r="G74" s="52">
        <v>295.57132749999982</v>
      </c>
      <c r="H74" s="52">
        <v>287.57709440000019</v>
      </c>
    </row>
    <row r="75" spans="1:8" ht="15.75" x14ac:dyDescent="0.25">
      <c r="A75" s="59"/>
      <c r="B75" s="51"/>
      <c r="C75" s="52"/>
      <c r="D75" s="52"/>
      <c r="E75" s="52"/>
      <c r="F75" s="52"/>
      <c r="G75" s="52"/>
      <c r="H75" s="52"/>
    </row>
    <row r="76" spans="1:8" ht="15.75" x14ac:dyDescent="0.25">
      <c r="A76" s="50"/>
      <c r="B76" s="51" t="s">
        <v>97</v>
      </c>
      <c r="C76" s="56"/>
      <c r="D76" s="56"/>
      <c r="E76" s="56"/>
      <c r="F76" s="56">
        <f t="shared" ref="F76:H76" si="3">SUM(F50:F63)</f>
        <v>2059.5695246</v>
      </c>
      <c r="G76" s="56">
        <f t="shared" si="3"/>
        <v>1647.1284691999999</v>
      </c>
      <c r="H76" s="56">
        <f t="shared" si="3"/>
        <v>1511.7817167000003</v>
      </c>
    </row>
    <row r="77" spans="1:8" ht="15.75" x14ac:dyDescent="0.25">
      <c r="A77" s="50">
        <v>13</v>
      </c>
      <c r="B77" s="51" t="s">
        <v>98</v>
      </c>
      <c r="C77" s="56"/>
      <c r="D77" s="56"/>
      <c r="E77" s="56"/>
      <c r="F77" s="56">
        <f>F9+F10+F76+F44+F45+F46+F48+F47+F11+F12+F24+F13</f>
        <v>14966.8296278</v>
      </c>
      <c r="G77" s="56">
        <f>+G9+G10+G76+G44+G45+G46+G48+G47+G11+G12+G24+G13</f>
        <v>27596.866317200002</v>
      </c>
      <c r="H77" s="56">
        <f>+H9+H10+H76+H44+H45+H46+H48+H47+H11+H12+H24+H13</f>
        <v>35587.230815899995</v>
      </c>
    </row>
    <row r="78" spans="1:8" ht="15.75" x14ac:dyDescent="0.25">
      <c r="A78" s="50">
        <v>14</v>
      </c>
      <c r="B78" s="51" t="s">
        <v>99</v>
      </c>
      <c r="C78" s="52"/>
      <c r="D78" s="52"/>
      <c r="E78" s="52"/>
      <c r="F78" s="52">
        <v>-6.4987995999999999</v>
      </c>
      <c r="G78" s="52">
        <v>-40.833970300000004</v>
      </c>
      <c r="H78" s="52">
        <v>-68.760650599999991</v>
      </c>
    </row>
    <row r="79" spans="1:8" ht="15.75" x14ac:dyDescent="0.25">
      <c r="A79" s="50">
        <v>15</v>
      </c>
      <c r="B79" s="51" t="s">
        <v>100</v>
      </c>
      <c r="C79" s="56"/>
      <c r="D79" s="56"/>
      <c r="E79" s="56"/>
      <c r="F79" s="56">
        <f t="shared" ref="F79:H79" si="4">+F77+F78</f>
        <v>14960.3308282</v>
      </c>
      <c r="G79" s="56">
        <f t="shared" si="4"/>
        <v>27556.032346900003</v>
      </c>
      <c r="H79" s="56">
        <f t="shared" si="4"/>
        <v>35518.470165299994</v>
      </c>
    </row>
    <row r="80" spans="1:8" ht="15.75" x14ac:dyDescent="0.25">
      <c r="A80" s="50">
        <v>16</v>
      </c>
      <c r="B80" s="61" t="s">
        <v>101</v>
      </c>
      <c r="C80" s="54"/>
      <c r="D80" s="54"/>
      <c r="E80" s="54"/>
      <c r="F80" s="54">
        <v>0</v>
      </c>
      <c r="G80" s="54">
        <v>1037.5842469222223</v>
      </c>
      <c r="H80" s="54"/>
    </row>
    <row r="81" spans="1:8" ht="16.5" thickBot="1" x14ac:dyDescent="0.3">
      <c r="A81" s="62"/>
      <c r="B81" s="63" t="s">
        <v>102</v>
      </c>
      <c r="C81" s="64"/>
      <c r="D81" s="64"/>
      <c r="E81" s="64"/>
      <c r="F81" s="64">
        <f t="shared" ref="F81:H81" si="5">+F79+F80</f>
        <v>14960.3308282</v>
      </c>
      <c r="G81" s="64">
        <f t="shared" si="5"/>
        <v>28593.616593822226</v>
      </c>
      <c r="H81" s="64">
        <f t="shared" si="5"/>
        <v>35518.470165299994</v>
      </c>
    </row>
    <row r="82" spans="1:8" ht="15.75" x14ac:dyDescent="0.25">
      <c r="A82" s="65"/>
      <c r="B82" s="66"/>
      <c r="C82" s="67"/>
      <c r="D82" s="67"/>
      <c r="E82" s="67"/>
      <c r="F82" s="67"/>
      <c r="G82" s="67"/>
      <c r="H82" s="67"/>
    </row>
    <row r="83" spans="1:8" ht="15.75" thickBot="1" x14ac:dyDescent="0.3">
      <c r="A83" s="45"/>
      <c r="B83" s="46"/>
      <c r="C83" s="46"/>
      <c r="F83" s="3" t="s">
        <v>4</v>
      </c>
    </row>
    <row r="84" spans="1:8" x14ac:dyDescent="0.25">
      <c r="A84" s="47" t="s">
        <v>5</v>
      </c>
      <c r="B84" s="48" t="s">
        <v>6</v>
      </c>
      <c r="C84" s="49"/>
      <c r="D84" s="49"/>
      <c r="E84" s="49"/>
      <c r="F84" s="49" t="s">
        <v>10</v>
      </c>
      <c r="G84" s="49" t="s">
        <v>11</v>
      </c>
      <c r="H84" s="49" t="s">
        <v>12</v>
      </c>
    </row>
    <row r="85" spans="1:8" x14ac:dyDescent="0.25">
      <c r="A85" s="32">
        <v>1</v>
      </c>
      <c r="B85" s="68" t="s">
        <v>59</v>
      </c>
      <c r="C85" s="31"/>
      <c r="D85" s="32"/>
      <c r="E85" s="32"/>
      <c r="F85" s="32"/>
      <c r="G85" s="32"/>
      <c r="H85" s="32"/>
    </row>
    <row r="86" spans="1:8" x14ac:dyDescent="0.25">
      <c r="A86" s="32"/>
      <c r="B86" s="69" t="s">
        <v>103</v>
      </c>
      <c r="C86" s="70"/>
      <c r="D86" s="71"/>
      <c r="E86" s="71"/>
      <c r="F86" s="71">
        <v>0</v>
      </c>
      <c r="G86" s="71">
        <v>0</v>
      </c>
      <c r="H86" s="71">
        <v>0</v>
      </c>
    </row>
    <row r="87" spans="1:8" x14ac:dyDescent="0.25">
      <c r="A87" s="32"/>
      <c r="B87" s="32" t="s">
        <v>104</v>
      </c>
      <c r="C87" s="70"/>
      <c r="D87" s="70"/>
      <c r="E87" s="70"/>
      <c r="F87" s="70">
        <v>0</v>
      </c>
      <c r="G87" s="70">
        <v>0</v>
      </c>
      <c r="H87" s="70">
        <v>0</v>
      </c>
    </row>
    <row r="88" spans="1:8" x14ac:dyDescent="0.25">
      <c r="A88" s="32"/>
      <c r="B88" s="32" t="s">
        <v>105</v>
      </c>
      <c r="C88" s="70"/>
      <c r="D88" s="70"/>
      <c r="E88" s="70"/>
      <c r="F88" s="70">
        <v>-7.0558161999999998</v>
      </c>
      <c r="G88" s="70">
        <v>0</v>
      </c>
      <c r="H88" s="70">
        <v>0</v>
      </c>
    </row>
    <row r="89" spans="1:8" x14ac:dyDescent="0.25">
      <c r="A89" s="32"/>
      <c r="B89" s="72" t="s">
        <v>106</v>
      </c>
      <c r="C89" s="37"/>
      <c r="D89" s="37"/>
      <c r="E89" s="37"/>
      <c r="F89" s="37">
        <f t="shared" ref="F89:H89" si="6">+SUM(F86:F88)</f>
        <v>-7.0558161999999998</v>
      </c>
      <c r="G89" s="37">
        <f t="shared" si="6"/>
        <v>0</v>
      </c>
      <c r="H89" s="37">
        <f t="shared" si="6"/>
        <v>0</v>
      </c>
    </row>
    <row r="90" spans="1:8" x14ac:dyDescent="0.25">
      <c r="A90" s="32"/>
      <c r="B90" s="32"/>
      <c r="C90" s="38"/>
      <c r="D90" s="38"/>
      <c r="E90" s="38"/>
      <c r="F90" s="38">
        <f t="shared" ref="F90:H90" si="7">+F89-F47</f>
        <v>0</v>
      </c>
      <c r="G90" s="38">
        <f t="shared" si="7"/>
        <v>0</v>
      </c>
      <c r="H90" s="38">
        <f t="shared" si="7"/>
        <v>0</v>
      </c>
    </row>
    <row r="91" spans="1:8" x14ac:dyDescent="0.25">
      <c r="A91" s="32">
        <v>2</v>
      </c>
      <c r="B91" s="72" t="s">
        <v>107</v>
      </c>
      <c r="C91" s="31"/>
      <c r="D91" s="32"/>
      <c r="E91" s="32"/>
      <c r="F91" s="32"/>
      <c r="G91" s="32"/>
      <c r="H91" s="32"/>
    </row>
    <row r="92" spans="1:8" x14ac:dyDescent="0.25">
      <c r="A92" s="32"/>
      <c r="B92" s="32" t="s">
        <v>108</v>
      </c>
      <c r="C92" s="70"/>
      <c r="D92" s="70"/>
      <c r="E92" s="70"/>
      <c r="F92" s="70">
        <v>71.303795800000003</v>
      </c>
      <c r="G92" s="70">
        <v>109.69548089999999</v>
      </c>
      <c r="H92" s="70">
        <v>112.1124274</v>
      </c>
    </row>
    <row r="93" spans="1:8" x14ac:dyDescent="0.25">
      <c r="A93" s="32"/>
      <c r="B93" s="32" t="s">
        <v>109</v>
      </c>
      <c r="C93" s="70"/>
      <c r="D93" s="70"/>
      <c r="E93" s="70"/>
      <c r="F93" s="70">
        <v>0</v>
      </c>
      <c r="G93" s="70">
        <v>0</v>
      </c>
      <c r="H93" s="70">
        <v>0</v>
      </c>
    </row>
    <row r="94" spans="1:8" x14ac:dyDescent="0.25">
      <c r="A94" s="32"/>
      <c r="B94" s="32" t="s">
        <v>110</v>
      </c>
      <c r="C94" s="70"/>
      <c r="D94" s="70"/>
      <c r="E94" s="70"/>
      <c r="F94" s="70">
        <v>-14.29362399999993</v>
      </c>
      <c r="G94" s="70">
        <v>15.400180000000049</v>
      </c>
      <c r="H94" s="70">
        <v>57.359299499999963</v>
      </c>
    </row>
    <row r="95" spans="1:8" x14ac:dyDescent="0.25">
      <c r="A95" s="32"/>
      <c r="B95" s="72" t="s">
        <v>106</v>
      </c>
      <c r="C95" s="37"/>
      <c r="D95" s="37"/>
      <c r="E95" s="37"/>
      <c r="F95" s="37">
        <f t="shared" ref="F95:H95" si="8">SUM(F92:F94)</f>
        <v>57.010171800000073</v>
      </c>
      <c r="G95" s="37">
        <f t="shared" si="8"/>
        <v>125.09566090000004</v>
      </c>
      <c r="H95" s="37">
        <f t="shared" si="8"/>
        <v>169.47172689999996</v>
      </c>
    </row>
    <row r="96" spans="1:8" s="3" customFormat="1" x14ac:dyDescent="0.25">
      <c r="A96" s="32"/>
      <c r="B96" s="32"/>
      <c r="C96" s="70"/>
      <c r="D96" s="70"/>
      <c r="E96" s="70"/>
      <c r="F96" s="70">
        <f t="shared" ref="F96:H96" si="9">+F95-F16</f>
        <v>0</v>
      </c>
      <c r="G96" s="70">
        <f t="shared" si="9"/>
        <v>0</v>
      </c>
      <c r="H96" s="70">
        <f t="shared" si="9"/>
        <v>0</v>
      </c>
    </row>
    <row r="97" spans="1:8" s="3" customFormat="1" x14ac:dyDescent="0.25">
      <c r="A97" s="32">
        <v>3</v>
      </c>
      <c r="B97" s="72" t="s">
        <v>99</v>
      </c>
      <c r="C97" s="31"/>
      <c r="D97" s="32"/>
      <c r="E97" s="32"/>
      <c r="F97" s="32"/>
      <c r="G97" s="32"/>
      <c r="H97" s="32"/>
    </row>
    <row r="98" spans="1:8" s="3" customFormat="1" x14ac:dyDescent="0.25">
      <c r="A98" s="32"/>
      <c r="B98" s="32" t="s">
        <v>111</v>
      </c>
      <c r="C98" s="73"/>
      <c r="D98" s="73"/>
      <c r="E98" s="73"/>
      <c r="F98" s="73">
        <v>-4.6834595999999999</v>
      </c>
      <c r="G98" s="73">
        <v>-29.584730300000004</v>
      </c>
      <c r="H98" s="73">
        <v>-61.2178301</v>
      </c>
    </row>
    <row r="99" spans="1:8" s="3" customFormat="1" x14ac:dyDescent="0.25">
      <c r="A99" s="32"/>
      <c r="B99" s="32" t="s">
        <v>112</v>
      </c>
      <c r="C99" s="73"/>
      <c r="D99" s="73"/>
      <c r="E99" s="73"/>
      <c r="F99" s="73">
        <v>0</v>
      </c>
      <c r="G99" s="73">
        <v>0</v>
      </c>
      <c r="H99" s="73">
        <v>0</v>
      </c>
    </row>
    <row r="100" spans="1:8" s="3" customFormat="1" x14ac:dyDescent="0.25">
      <c r="A100" s="32"/>
      <c r="B100" s="32" t="s">
        <v>113</v>
      </c>
      <c r="C100" s="73"/>
      <c r="D100" s="73"/>
      <c r="E100" s="73"/>
      <c r="F100" s="73">
        <v>0</v>
      </c>
      <c r="G100" s="73">
        <v>0</v>
      </c>
      <c r="H100" s="73">
        <v>0</v>
      </c>
    </row>
    <row r="101" spans="1:8" s="3" customFormat="1" x14ac:dyDescent="0.25">
      <c r="A101" s="32"/>
      <c r="B101" s="32" t="s">
        <v>114</v>
      </c>
      <c r="C101" s="73"/>
      <c r="D101" s="73"/>
      <c r="E101" s="73"/>
      <c r="F101" s="73">
        <v>-0.69364800000000004</v>
      </c>
      <c r="G101" s="73">
        <v>-0.65176999999999996</v>
      </c>
      <c r="H101" s="73">
        <v>-1.14192</v>
      </c>
    </row>
    <row r="102" spans="1:8" s="3" customFormat="1" x14ac:dyDescent="0.25">
      <c r="A102" s="32"/>
      <c r="B102" s="74" t="s">
        <v>115</v>
      </c>
      <c r="C102" s="73"/>
      <c r="D102" s="73"/>
      <c r="E102" s="73"/>
      <c r="F102" s="73">
        <v>-1.1216919999999999</v>
      </c>
      <c r="G102" s="73">
        <v>-10.59747</v>
      </c>
      <c r="H102" s="73">
        <v>-6.4009005000000005</v>
      </c>
    </row>
    <row r="103" spans="1:8" s="3" customFormat="1" x14ac:dyDescent="0.25">
      <c r="A103" s="32"/>
      <c r="B103" s="74" t="s">
        <v>110</v>
      </c>
      <c r="C103" s="73"/>
      <c r="D103" s="73"/>
      <c r="E103" s="73"/>
      <c r="F103" s="73">
        <v>0</v>
      </c>
      <c r="G103" s="73">
        <v>0</v>
      </c>
      <c r="H103" s="73">
        <v>0</v>
      </c>
    </row>
    <row r="104" spans="1:8" s="3" customFormat="1" x14ac:dyDescent="0.25">
      <c r="A104" s="32"/>
      <c r="B104" s="72" t="s">
        <v>106</v>
      </c>
      <c r="C104" s="41"/>
      <c r="D104" s="41"/>
      <c r="E104" s="41"/>
      <c r="F104" s="41">
        <f t="shared" ref="F104:H104" si="10">+SUM(F98:F103)</f>
        <v>-6.4987995999999999</v>
      </c>
      <c r="G104" s="41">
        <f t="shared" si="10"/>
        <v>-40.833970300000004</v>
      </c>
      <c r="H104" s="41">
        <f t="shared" si="10"/>
        <v>-68.760650600000005</v>
      </c>
    </row>
    <row r="105" spans="1:8" s="3" customFormat="1" x14ac:dyDescent="0.25">
      <c r="A105" s="32"/>
      <c r="B105" s="32"/>
      <c r="C105" s="73"/>
      <c r="D105" s="73"/>
      <c r="E105" s="73"/>
      <c r="F105" s="73">
        <f t="shared" ref="F105:H105" si="11">+F104-F78</f>
        <v>0</v>
      </c>
      <c r="G105" s="73">
        <f t="shared" si="11"/>
        <v>0</v>
      </c>
      <c r="H105" s="73">
        <f t="shared" si="11"/>
        <v>0</v>
      </c>
    </row>
  </sheetData>
  <mergeCells count="6">
    <mergeCell ref="H42:H43"/>
    <mergeCell ref="F1:G1"/>
    <mergeCell ref="A2:G2"/>
    <mergeCell ref="C4:G4"/>
    <mergeCell ref="C5:G5"/>
    <mergeCell ref="C9:E9"/>
  </mergeCells>
  <pageMargins left="0.5" right="0.5" top="0.5" bottom="0.5" header="0.5" footer="0.5"/>
  <pageSetup scale="59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4"/>
  <sheetViews>
    <sheetView topLeftCell="C61" workbookViewId="0">
      <selection activeCell="H77" sqref="H77:H80"/>
    </sheetView>
  </sheetViews>
  <sheetFormatPr defaultColWidth="9.140625" defaultRowHeight="15" x14ac:dyDescent="0.25"/>
  <cols>
    <col min="1" max="1" width="7.140625" style="3" customWidth="1"/>
    <col min="2" max="2" width="48" style="3" customWidth="1"/>
    <col min="3" max="3" width="14" style="2" customWidth="1"/>
    <col min="4" max="5" width="14.28515625" style="3" customWidth="1"/>
    <col min="6" max="6" width="13.7109375" style="3" customWidth="1"/>
    <col min="7" max="7" width="12.85546875" style="3" customWidth="1"/>
    <col min="8" max="8" width="12.28515625" style="3" customWidth="1"/>
    <col min="9" max="16384" width="9.140625" style="2"/>
  </cols>
  <sheetData>
    <row r="1" spans="1:8" x14ac:dyDescent="0.25">
      <c r="A1" s="42"/>
      <c r="B1" s="42"/>
      <c r="C1" s="42"/>
      <c r="D1" s="42"/>
      <c r="E1" s="42"/>
      <c r="F1" s="86" t="s">
        <v>116</v>
      </c>
      <c r="G1" s="86"/>
    </row>
    <row r="2" spans="1:8" x14ac:dyDescent="0.25">
      <c r="A2" s="86" t="s">
        <v>0</v>
      </c>
      <c r="B2" s="86"/>
      <c r="C2" s="86"/>
      <c r="D2" s="86"/>
      <c r="E2" s="86"/>
      <c r="F2" s="86"/>
      <c r="G2" s="86"/>
    </row>
    <row r="3" spans="1:8" x14ac:dyDescent="0.25">
      <c r="A3" s="42"/>
      <c r="B3" s="42"/>
      <c r="C3" s="42"/>
      <c r="D3" s="42"/>
      <c r="E3" s="42"/>
      <c r="F3" s="42"/>
      <c r="G3" s="42"/>
    </row>
    <row r="4" spans="1:8" x14ac:dyDescent="0.25">
      <c r="A4" s="42"/>
      <c r="B4" s="43" t="s">
        <v>1</v>
      </c>
      <c r="C4" s="88" t="s">
        <v>2</v>
      </c>
      <c r="D4" s="88"/>
      <c r="E4" s="88"/>
      <c r="F4" s="88"/>
      <c r="G4" s="88"/>
    </row>
    <row r="5" spans="1:8" x14ac:dyDescent="0.25">
      <c r="A5" s="42"/>
      <c r="B5" s="43" t="s">
        <v>3</v>
      </c>
      <c r="C5" s="88" t="s">
        <v>135</v>
      </c>
      <c r="D5" s="88"/>
      <c r="E5" s="88"/>
      <c r="F5" s="88"/>
      <c r="G5" s="88"/>
    </row>
    <row r="6" spans="1:8" ht="15.75" thickBot="1" x14ac:dyDescent="0.3">
      <c r="A6" s="45"/>
      <c r="B6" s="46"/>
      <c r="C6" s="46"/>
      <c r="F6" s="3" t="s">
        <v>4</v>
      </c>
    </row>
    <row r="7" spans="1:8" ht="29.25" customHeight="1" x14ac:dyDescent="0.25">
      <c r="A7" s="47" t="s">
        <v>5</v>
      </c>
      <c r="B7" s="48" t="s">
        <v>6</v>
      </c>
      <c r="C7" s="49" t="s">
        <v>7</v>
      </c>
      <c r="D7" s="49" t="s">
        <v>8</v>
      </c>
      <c r="E7" s="49" t="s">
        <v>9</v>
      </c>
      <c r="F7" s="49" t="s">
        <v>10</v>
      </c>
      <c r="G7" s="49" t="s">
        <v>11</v>
      </c>
      <c r="H7" s="49" t="s">
        <v>12</v>
      </c>
    </row>
    <row r="8" spans="1:8" s="3" customFormat="1" ht="15.75" x14ac:dyDescent="0.25">
      <c r="A8" s="50">
        <v>1</v>
      </c>
      <c r="B8" s="51" t="s">
        <v>13</v>
      </c>
      <c r="C8" s="52">
        <v>2003.5882663000002</v>
      </c>
      <c r="D8" s="52">
        <v>2325.7079906999998</v>
      </c>
      <c r="E8" s="52">
        <v>2478.6798289000003</v>
      </c>
      <c r="F8" s="52">
        <v>3053.6385101000001</v>
      </c>
      <c r="G8" s="52">
        <v>2810.3753203999995</v>
      </c>
      <c r="H8" s="52">
        <v>2499.0223319000002</v>
      </c>
    </row>
    <row r="9" spans="1:8" s="3" customFormat="1" ht="15.75" x14ac:dyDescent="0.25">
      <c r="A9" s="50">
        <v>2</v>
      </c>
      <c r="B9" s="51" t="s">
        <v>14</v>
      </c>
      <c r="C9" s="52">
        <v>2877.1230399999999</v>
      </c>
      <c r="D9" s="52">
        <v>2998.3183815000011</v>
      </c>
      <c r="E9" s="52">
        <v>3569.9395768999993</v>
      </c>
      <c r="F9" s="52">
        <v>3433.6195910999995</v>
      </c>
      <c r="G9" s="52">
        <v>4301.9344991000007</v>
      </c>
      <c r="H9" s="52">
        <v>4870.2772425000003</v>
      </c>
    </row>
    <row r="10" spans="1:8" s="3" customFormat="1" ht="15.75" x14ac:dyDescent="0.25">
      <c r="A10" s="50">
        <v>3</v>
      </c>
      <c r="B10" s="51" t="s">
        <v>15</v>
      </c>
      <c r="C10" s="52">
        <v>123.79842189999999</v>
      </c>
      <c r="D10" s="52">
        <v>147.94599970000002</v>
      </c>
      <c r="E10" s="52">
        <v>146.46643570000001</v>
      </c>
      <c r="F10" s="52">
        <v>124.44863369999999</v>
      </c>
      <c r="G10" s="52">
        <v>129.35576900000001</v>
      </c>
      <c r="H10" s="52">
        <v>107.68143710000001</v>
      </c>
    </row>
    <row r="11" spans="1:8" s="3" customFormat="1" ht="15.75" x14ac:dyDescent="0.25">
      <c r="A11" s="50">
        <v>4</v>
      </c>
      <c r="B11" s="51" t="s">
        <v>16</v>
      </c>
      <c r="C11" s="52">
        <v>1055.0780164</v>
      </c>
      <c r="D11" s="52">
        <v>1095.4196723999999</v>
      </c>
      <c r="E11" s="52">
        <v>1286.7687023000001</v>
      </c>
      <c r="F11" s="52">
        <v>1288.9113725</v>
      </c>
      <c r="G11" s="52">
        <v>1554.2432743000002</v>
      </c>
      <c r="H11" s="52">
        <v>1738.8869801999997</v>
      </c>
    </row>
    <row r="12" spans="1:8" s="3" customFormat="1" ht="15.75" x14ac:dyDescent="0.25">
      <c r="A12" s="50">
        <v>5</v>
      </c>
      <c r="B12" s="51" t="s">
        <v>17</v>
      </c>
      <c r="C12" s="52">
        <v>653.68427999999994</v>
      </c>
      <c r="D12" s="53">
        <v>660.77121999999997</v>
      </c>
      <c r="E12" s="53">
        <v>662.65070000000003</v>
      </c>
      <c r="F12" s="53">
        <v>664.36685999999997</v>
      </c>
      <c r="G12" s="53">
        <v>662.55165</v>
      </c>
      <c r="H12" s="53">
        <v>728.80681000000004</v>
      </c>
    </row>
    <row r="13" spans="1:8" s="3" customFormat="1" ht="15.75" x14ac:dyDescent="0.25">
      <c r="A13" s="50">
        <v>6</v>
      </c>
      <c r="B13" s="51" t="s">
        <v>18</v>
      </c>
      <c r="C13" s="54"/>
      <c r="D13" s="54"/>
      <c r="E13" s="54"/>
      <c r="F13" s="54"/>
      <c r="G13" s="54"/>
      <c r="H13" s="54"/>
    </row>
    <row r="14" spans="1:8" s="3" customFormat="1" ht="15.75" x14ac:dyDescent="0.25">
      <c r="A14" s="55">
        <v>6.1</v>
      </c>
      <c r="B14" s="51" t="s">
        <v>19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</row>
    <row r="15" spans="1:8" s="3" customFormat="1" ht="15.75" x14ac:dyDescent="0.25">
      <c r="A15" s="55">
        <v>6.2</v>
      </c>
      <c r="B15" s="51" t="s">
        <v>20</v>
      </c>
      <c r="C15" s="52">
        <v>84.509950000000003</v>
      </c>
      <c r="D15" s="52">
        <v>88.110900000000001</v>
      </c>
      <c r="E15" s="52">
        <v>95.494789999999995</v>
      </c>
      <c r="F15" s="52">
        <v>119.48386000000001</v>
      </c>
      <c r="G15" s="52">
        <v>162.27063000000001</v>
      </c>
      <c r="H15" s="52">
        <v>170.18764999999999</v>
      </c>
    </row>
    <row r="16" spans="1:8" s="3" customFormat="1" ht="15.75" x14ac:dyDescent="0.25">
      <c r="A16" s="55">
        <v>6.3</v>
      </c>
      <c r="B16" s="51" t="s">
        <v>21</v>
      </c>
      <c r="C16" s="52">
        <v>344.39810209999996</v>
      </c>
      <c r="D16" s="52">
        <v>353.64292010000003</v>
      </c>
      <c r="E16" s="52">
        <v>361.0390696</v>
      </c>
      <c r="F16" s="52">
        <v>341.85320419999999</v>
      </c>
      <c r="G16" s="52">
        <v>294.45468110000002</v>
      </c>
      <c r="H16" s="52">
        <v>269.89380649999998</v>
      </c>
    </row>
    <row r="17" spans="1:8" s="3" customFormat="1" ht="15.75" x14ac:dyDescent="0.25">
      <c r="A17" s="55">
        <v>6.4</v>
      </c>
      <c r="B17" s="51" t="s">
        <v>22</v>
      </c>
      <c r="C17" s="52">
        <v>59.083592299999992</v>
      </c>
      <c r="D17" s="52">
        <v>56.592756299999998</v>
      </c>
      <c r="E17" s="52">
        <v>54.013852299999996</v>
      </c>
      <c r="F17" s="52">
        <v>78.877975399999997</v>
      </c>
      <c r="G17" s="52">
        <v>71.182491099999993</v>
      </c>
      <c r="H17" s="52">
        <v>58.729976899999997</v>
      </c>
    </row>
    <row r="18" spans="1:8" s="3" customFormat="1" ht="15.75" x14ac:dyDescent="0.25">
      <c r="A18" s="55">
        <v>6.5</v>
      </c>
      <c r="B18" s="51" t="s">
        <v>23</v>
      </c>
      <c r="C18" s="52">
        <v>5.0337899999999998</v>
      </c>
      <c r="D18" s="52">
        <v>8.5566999999999993</v>
      </c>
      <c r="E18" s="52">
        <v>1.8570500000000001</v>
      </c>
      <c r="F18" s="52">
        <v>2.5419900000000002</v>
      </c>
      <c r="G18" s="52">
        <v>2.9530799999999999</v>
      </c>
      <c r="H18" s="52">
        <v>9.75441</v>
      </c>
    </row>
    <row r="19" spans="1:8" s="3" customFormat="1" ht="15.75" x14ac:dyDescent="0.25">
      <c r="A19" s="55">
        <v>6.6</v>
      </c>
      <c r="B19" s="51" t="s">
        <v>24</v>
      </c>
      <c r="C19" s="52">
        <v>0</v>
      </c>
      <c r="D19" s="52">
        <v>0</v>
      </c>
      <c r="E19" s="52">
        <v>0</v>
      </c>
      <c r="F19" s="52">
        <v>0</v>
      </c>
      <c r="G19" s="52">
        <v>0</v>
      </c>
      <c r="H19" s="52">
        <v>0</v>
      </c>
    </row>
    <row r="20" spans="1:8" s="3" customFormat="1" ht="15.75" x14ac:dyDescent="0.25">
      <c r="A20" s="55">
        <v>6.7</v>
      </c>
      <c r="B20" s="51" t="s">
        <v>25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</row>
    <row r="21" spans="1:8" s="3" customFormat="1" ht="15.75" x14ac:dyDescent="0.25">
      <c r="A21" s="55">
        <v>6.8</v>
      </c>
      <c r="B21" s="51" t="s">
        <v>26</v>
      </c>
      <c r="C21" s="52">
        <v>16.7484875</v>
      </c>
      <c r="D21" s="52">
        <v>18.960111000000001</v>
      </c>
      <c r="E21" s="52">
        <v>31.2659114</v>
      </c>
      <c r="F21" s="52">
        <v>23.7084948</v>
      </c>
      <c r="G21" s="52">
        <v>21.346909</v>
      </c>
      <c r="H21" s="52">
        <v>44.100747400000003</v>
      </c>
    </row>
    <row r="22" spans="1:8" s="3" customFormat="1" ht="15.75" x14ac:dyDescent="0.25">
      <c r="A22" s="55">
        <v>6.9</v>
      </c>
      <c r="B22" s="51" t="s">
        <v>27</v>
      </c>
      <c r="C22" s="52">
        <v>18.399999999999999</v>
      </c>
      <c r="D22" s="52">
        <v>20.239999999999998</v>
      </c>
      <c r="E22" s="52">
        <v>20.239999999999998</v>
      </c>
      <c r="F22" s="52">
        <v>20.239999999999998</v>
      </c>
      <c r="G22" s="52">
        <v>20.239999999999998</v>
      </c>
      <c r="H22" s="52">
        <v>20.239999999999998</v>
      </c>
    </row>
    <row r="23" spans="1:8" s="3" customFormat="1" ht="15.75" x14ac:dyDescent="0.25">
      <c r="A23" s="55"/>
      <c r="B23" s="51" t="s">
        <v>28</v>
      </c>
      <c r="C23" s="56">
        <f t="shared" ref="C23:H23" si="0">+SUM(C14:C22)</f>
        <v>528.17392189999998</v>
      </c>
      <c r="D23" s="56">
        <f t="shared" si="0"/>
        <v>546.10338740000009</v>
      </c>
      <c r="E23" s="56">
        <f t="shared" si="0"/>
        <v>563.9106733000001</v>
      </c>
      <c r="F23" s="56">
        <f t="shared" si="0"/>
        <v>586.70552440000006</v>
      </c>
      <c r="G23" s="56">
        <f t="shared" si="0"/>
        <v>572.44779119999998</v>
      </c>
      <c r="H23" s="56">
        <f t="shared" si="0"/>
        <v>572.9065908</v>
      </c>
    </row>
    <row r="24" spans="1:8" s="3" customFormat="1" ht="15.75" x14ac:dyDescent="0.25">
      <c r="A24" s="55">
        <v>7</v>
      </c>
      <c r="B24" s="51" t="s">
        <v>29</v>
      </c>
      <c r="C24" s="54"/>
      <c r="D24" s="54"/>
      <c r="E24" s="54"/>
      <c r="F24" s="54"/>
      <c r="G24" s="54"/>
      <c r="H24" s="54"/>
    </row>
    <row r="25" spans="1:8" s="3" customFormat="1" ht="15.75" x14ac:dyDescent="0.25">
      <c r="A25" s="55" t="s">
        <v>30</v>
      </c>
      <c r="B25" s="51" t="s">
        <v>31</v>
      </c>
      <c r="C25" s="52">
        <v>7241.3768762</v>
      </c>
      <c r="D25" s="52">
        <v>7163.4812698000005</v>
      </c>
      <c r="E25" s="52">
        <v>6997.7238500000003</v>
      </c>
      <c r="F25" s="52">
        <v>6128.9760884999987</v>
      </c>
      <c r="G25" s="52">
        <v>7048.8929440000002</v>
      </c>
      <c r="H25" s="52">
        <v>7015.038468300002</v>
      </c>
    </row>
    <row r="26" spans="1:8" s="3" customFormat="1" ht="15.75" x14ac:dyDescent="0.25">
      <c r="A26" s="55" t="s">
        <v>32</v>
      </c>
      <c r="B26" s="51" t="s">
        <v>33</v>
      </c>
      <c r="C26" s="52">
        <v>4129.4955900000004</v>
      </c>
      <c r="D26" s="52">
        <v>5816.8387394000001</v>
      </c>
      <c r="E26" s="52">
        <v>3839.1291744</v>
      </c>
      <c r="F26" s="52">
        <v>3751.62887</v>
      </c>
      <c r="G26" s="52">
        <v>2690.6909897000005</v>
      </c>
      <c r="H26" s="52">
        <v>2454.4824603000002</v>
      </c>
    </row>
    <row r="27" spans="1:8" s="3" customFormat="1" ht="15.75" x14ac:dyDescent="0.25">
      <c r="A27" s="55" t="s">
        <v>34</v>
      </c>
      <c r="B27" s="51" t="s">
        <v>35</v>
      </c>
      <c r="C27" s="52">
        <v>250.80493910000001</v>
      </c>
      <c r="D27" s="52">
        <v>67.582805999999991</v>
      </c>
      <c r="E27" s="52">
        <v>-38.643535200000002</v>
      </c>
      <c r="F27" s="52">
        <v>-19.869231599999999</v>
      </c>
      <c r="G27" s="52">
        <v>976.19950230000006</v>
      </c>
      <c r="H27" s="52">
        <v>252.86354359999999</v>
      </c>
    </row>
    <row r="28" spans="1:8" s="3" customFormat="1" ht="15.75" x14ac:dyDescent="0.25">
      <c r="A28" s="55" t="s">
        <v>36</v>
      </c>
      <c r="B28" s="51" t="s">
        <v>37</v>
      </c>
      <c r="C28" s="52">
        <v>543.13854460000005</v>
      </c>
      <c r="D28" s="52">
        <v>590.01494820000005</v>
      </c>
      <c r="E28" s="52">
        <v>552.81028530000003</v>
      </c>
      <c r="F28" s="52">
        <v>516.2946723</v>
      </c>
      <c r="G28" s="52">
        <v>474.15743500000002</v>
      </c>
      <c r="H28" s="52">
        <v>439.40256020000004</v>
      </c>
    </row>
    <row r="29" spans="1:8" s="3" customFormat="1" ht="15.75" x14ac:dyDescent="0.25">
      <c r="A29" s="55" t="s">
        <v>38</v>
      </c>
      <c r="B29" s="51" t="s">
        <v>39</v>
      </c>
      <c r="C29" s="52">
        <v>1049.1496784000001</v>
      </c>
      <c r="D29" s="52">
        <v>1046.7520173999999</v>
      </c>
      <c r="E29" s="52">
        <v>865.47665029999996</v>
      </c>
      <c r="F29" s="52">
        <v>802.08592739999995</v>
      </c>
      <c r="G29" s="52">
        <v>1005.6544716</v>
      </c>
      <c r="H29" s="52">
        <v>508.12945920000004</v>
      </c>
    </row>
    <row r="30" spans="1:8" s="3" customFormat="1" ht="15.75" x14ac:dyDescent="0.25">
      <c r="A30" s="55"/>
      <c r="B30" s="51"/>
      <c r="C30" s="52"/>
      <c r="D30" s="52"/>
      <c r="E30" s="52"/>
      <c r="F30" s="52"/>
      <c r="G30" s="52"/>
      <c r="H30" s="52"/>
    </row>
    <row r="31" spans="1:8" s="3" customFormat="1" ht="15.75" x14ac:dyDescent="0.25">
      <c r="A31" s="55">
        <v>7.2</v>
      </c>
      <c r="B31" s="51" t="s">
        <v>40</v>
      </c>
      <c r="C31" s="52"/>
      <c r="D31" s="52"/>
      <c r="E31" s="52"/>
      <c r="F31" s="52"/>
      <c r="G31" s="52"/>
      <c r="H31" s="52"/>
    </row>
    <row r="32" spans="1:8" s="3" customFormat="1" ht="15.75" x14ac:dyDescent="0.25">
      <c r="A32" s="55" t="s">
        <v>41</v>
      </c>
      <c r="B32" s="51" t="s">
        <v>42</v>
      </c>
      <c r="C32" s="52">
        <v>31.155539999999998</v>
      </c>
      <c r="D32" s="52">
        <v>47.806520800000001</v>
      </c>
      <c r="E32" s="52">
        <v>61.031059999999997</v>
      </c>
      <c r="F32" s="52">
        <v>136.23398</v>
      </c>
      <c r="G32" s="52">
        <v>25.988949999999999</v>
      </c>
      <c r="H32" s="52">
        <v>5.2780500000000004</v>
      </c>
    </row>
    <row r="33" spans="1:8" s="3" customFormat="1" ht="15.75" x14ac:dyDescent="0.25">
      <c r="A33" s="55" t="s">
        <v>43</v>
      </c>
      <c r="B33" s="51" t="s">
        <v>44</v>
      </c>
      <c r="C33" s="52">
        <v>646.13377279999997</v>
      </c>
      <c r="D33" s="52">
        <v>617.44955620000007</v>
      </c>
      <c r="E33" s="52">
        <v>719.86110289999988</v>
      </c>
      <c r="F33" s="52">
        <v>681.61200970000004</v>
      </c>
      <c r="G33" s="52">
        <v>608.63363699999991</v>
      </c>
      <c r="H33" s="52">
        <v>646.31568789999994</v>
      </c>
    </row>
    <row r="34" spans="1:8" s="3" customFormat="1" ht="15.75" x14ac:dyDescent="0.25">
      <c r="A34" s="55" t="s">
        <v>45</v>
      </c>
      <c r="B34" s="51" t="s">
        <v>46</v>
      </c>
      <c r="C34" s="52">
        <v>60.077572800000006</v>
      </c>
      <c r="D34" s="52">
        <v>178.15125</v>
      </c>
      <c r="E34" s="52">
        <v>145.59688</v>
      </c>
      <c r="F34" s="52">
        <v>127.6465693</v>
      </c>
      <c r="G34" s="52">
        <v>154.13479599999999</v>
      </c>
      <c r="H34" s="52">
        <v>111.9171949</v>
      </c>
    </row>
    <row r="35" spans="1:8" s="3" customFormat="1" ht="15.75" x14ac:dyDescent="0.25">
      <c r="A35" s="55" t="s">
        <v>47</v>
      </c>
      <c r="B35" s="51" t="s">
        <v>48</v>
      </c>
      <c r="C35" s="52">
        <v>115.0484555</v>
      </c>
      <c r="D35" s="52">
        <v>106.25172130000001</v>
      </c>
      <c r="E35" s="52">
        <v>108.28784689999999</v>
      </c>
      <c r="F35" s="52">
        <v>115.9781907</v>
      </c>
      <c r="G35" s="52">
        <v>123.1789611</v>
      </c>
      <c r="H35" s="52">
        <v>145.37868639999999</v>
      </c>
    </row>
    <row r="36" spans="1:8" s="3" customFormat="1" ht="15.75" x14ac:dyDescent="0.25">
      <c r="A36" s="55" t="s">
        <v>49</v>
      </c>
      <c r="B36" s="51" t="s">
        <v>50</v>
      </c>
      <c r="C36" s="52">
        <v>127.96064939999999</v>
      </c>
      <c r="D36" s="52">
        <v>149.73783639999999</v>
      </c>
      <c r="E36" s="52">
        <v>151.86942210000001</v>
      </c>
      <c r="F36" s="52">
        <v>155.37850499999999</v>
      </c>
      <c r="G36" s="52">
        <v>194.4171298</v>
      </c>
      <c r="H36" s="52">
        <v>169.22650229999999</v>
      </c>
    </row>
    <row r="37" spans="1:8" s="3" customFormat="1" ht="15.75" x14ac:dyDescent="0.25">
      <c r="A37" s="55"/>
      <c r="B37" s="51" t="s">
        <v>51</v>
      </c>
      <c r="C37" s="52">
        <f t="shared" ref="C37:H37" si="1">C32+C33+C34+C35+C36</f>
        <v>980.37599049999994</v>
      </c>
      <c r="D37" s="52">
        <f t="shared" si="1"/>
        <v>1099.3968847000001</v>
      </c>
      <c r="E37" s="52">
        <f t="shared" si="1"/>
        <v>1186.6463119</v>
      </c>
      <c r="F37" s="52">
        <f t="shared" si="1"/>
        <v>1216.8492546999998</v>
      </c>
      <c r="G37" s="52">
        <f t="shared" si="1"/>
        <v>1106.3534738999999</v>
      </c>
      <c r="H37" s="52">
        <f t="shared" si="1"/>
        <v>1078.1161215</v>
      </c>
    </row>
    <row r="38" spans="1:8" s="3" customFormat="1" ht="15.75" x14ac:dyDescent="0.25">
      <c r="A38" s="55"/>
      <c r="B38" s="51"/>
      <c r="C38" s="57"/>
      <c r="D38" s="57"/>
      <c r="E38" s="57"/>
      <c r="F38" s="57"/>
      <c r="G38" s="57"/>
      <c r="H38" s="57"/>
    </row>
    <row r="39" spans="1:8" s="3" customFormat="1" ht="15.75" x14ac:dyDescent="0.25">
      <c r="A39" s="55">
        <v>7.3</v>
      </c>
      <c r="B39" s="51" t="s">
        <v>52</v>
      </c>
      <c r="C39" s="52">
        <v>381.29878840000003</v>
      </c>
      <c r="D39" s="52">
        <v>310.37283059999999</v>
      </c>
      <c r="E39" s="52">
        <v>169.0553644</v>
      </c>
      <c r="F39" s="52">
        <v>107.4926143</v>
      </c>
      <c r="G39" s="52">
        <v>-6.1324000000000005E-3</v>
      </c>
      <c r="H39" s="52">
        <v>-0.96400660000000005</v>
      </c>
    </row>
    <row r="40" spans="1:8" s="3" customFormat="1" ht="15.75" x14ac:dyDescent="0.25">
      <c r="A40" s="55">
        <v>7.4</v>
      </c>
      <c r="B40" s="51" t="s">
        <v>53</v>
      </c>
      <c r="C40" s="52">
        <v>0</v>
      </c>
      <c r="D40" s="52">
        <v>0</v>
      </c>
      <c r="E40" s="52">
        <v>42.0174862</v>
      </c>
      <c r="F40" s="52">
        <v>0</v>
      </c>
      <c r="G40" s="52">
        <v>0</v>
      </c>
      <c r="H40" s="52">
        <v>0</v>
      </c>
    </row>
    <row r="41" spans="1:8" s="3" customFormat="1" ht="15.75" x14ac:dyDescent="0.25">
      <c r="A41" s="55">
        <v>7.5</v>
      </c>
      <c r="B41" s="51" t="s">
        <v>54</v>
      </c>
      <c r="C41" s="52">
        <v>300.88030930000002</v>
      </c>
      <c r="D41" s="52">
        <v>271.85751260000001</v>
      </c>
      <c r="E41" s="52">
        <v>388.06185439999996</v>
      </c>
      <c r="F41" s="52">
        <v>237.60799829999996</v>
      </c>
      <c r="G41" s="52">
        <v>194.24906450000003</v>
      </c>
      <c r="H41" s="99">
        <v>1047.2171645999999</v>
      </c>
    </row>
    <row r="42" spans="1:8" s="3" customFormat="1" ht="15.75" x14ac:dyDescent="0.25">
      <c r="A42" s="55">
        <v>7.6</v>
      </c>
      <c r="B42" s="51" t="s">
        <v>55</v>
      </c>
      <c r="C42" s="52">
        <v>404.34300210000004</v>
      </c>
      <c r="D42" s="52">
        <v>220.57835179999995</v>
      </c>
      <c r="E42" s="52">
        <v>342.01472700000005</v>
      </c>
      <c r="F42" s="52">
        <v>407.7006897</v>
      </c>
      <c r="G42" s="52">
        <v>496.88646670000003</v>
      </c>
      <c r="H42" s="100"/>
    </row>
    <row r="43" spans="1:8" s="3" customFormat="1" ht="15.75" x14ac:dyDescent="0.25">
      <c r="A43" s="50"/>
      <c r="B43" s="51" t="s">
        <v>56</v>
      </c>
      <c r="C43" s="56">
        <f t="shared" ref="C43:H43" si="2">C25+C37+C39+C40+C41+C42+C26+C27+C28+C29</f>
        <v>15280.863718600001</v>
      </c>
      <c r="D43" s="56">
        <f t="shared" si="2"/>
        <v>16586.875360499998</v>
      </c>
      <c r="E43" s="56">
        <f t="shared" si="2"/>
        <v>14344.2921687</v>
      </c>
      <c r="F43" s="56">
        <f t="shared" si="2"/>
        <v>13148.766883599999</v>
      </c>
      <c r="G43" s="56">
        <f t="shared" si="2"/>
        <v>13993.0782153</v>
      </c>
      <c r="H43" s="56">
        <f t="shared" si="2"/>
        <v>12794.285771100002</v>
      </c>
    </row>
    <row r="44" spans="1:8" s="3" customFormat="1" ht="15.75" x14ac:dyDescent="0.25">
      <c r="A44" s="50">
        <v>8</v>
      </c>
      <c r="B44" s="51" t="s">
        <v>57</v>
      </c>
      <c r="C44" s="52">
        <v>0</v>
      </c>
      <c r="D44" s="52">
        <v>0</v>
      </c>
      <c r="E44" s="52">
        <v>0</v>
      </c>
      <c r="F44" s="52">
        <v>0</v>
      </c>
      <c r="G44" s="52">
        <v>0</v>
      </c>
      <c r="H44" s="52">
        <v>0.98958080000000004</v>
      </c>
    </row>
    <row r="45" spans="1:8" s="3" customFormat="1" ht="15.75" x14ac:dyDescent="0.25">
      <c r="A45" s="50">
        <v>9</v>
      </c>
      <c r="B45" s="51" t="s">
        <v>58</v>
      </c>
      <c r="C45" s="52">
        <v>1144.5025399000001</v>
      </c>
      <c r="D45" s="52">
        <v>3.1701332</v>
      </c>
      <c r="E45" s="52">
        <v>63.047922100000001</v>
      </c>
      <c r="F45" s="52">
        <v>18.851183599999999</v>
      </c>
      <c r="G45" s="52">
        <v>7.3316345999999992</v>
      </c>
      <c r="H45" s="52">
        <v>10.532841700000002</v>
      </c>
    </row>
    <row r="46" spans="1:8" s="3" customFormat="1" ht="15.75" x14ac:dyDescent="0.25">
      <c r="A46" s="50">
        <v>10</v>
      </c>
      <c r="B46" s="51" t="s">
        <v>59</v>
      </c>
      <c r="C46" s="52">
        <v>56.767313700000003</v>
      </c>
      <c r="D46" s="52">
        <v>3.5081039000000001</v>
      </c>
      <c r="E46" s="52">
        <v>0</v>
      </c>
      <c r="F46" s="52">
        <v>0</v>
      </c>
      <c r="G46" s="52">
        <v>0</v>
      </c>
      <c r="H46" s="52">
        <v>0</v>
      </c>
    </row>
    <row r="47" spans="1:8" s="3" customFormat="1" ht="15.75" x14ac:dyDescent="0.25">
      <c r="A47" s="50">
        <v>11</v>
      </c>
      <c r="B47" s="51" t="s">
        <v>60</v>
      </c>
      <c r="C47" s="52">
        <v>1183.4478951999999</v>
      </c>
      <c r="D47" s="52">
        <v>1198.765525</v>
      </c>
      <c r="E47" s="52">
        <v>1273.0689491999999</v>
      </c>
      <c r="F47" s="52">
        <v>1312.9018837000001</v>
      </c>
      <c r="G47" s="52">
        <v>1338.0034349</v>
      </c>
      <c r="H47" s="52">
        <v>1358.2354237</v>
      </c>
    </row>
    <row r="48" spans="1:8" s="3" customFormat="1" ht="15.75" x14ac:dyDescent="0.25">
      <c r="A48" s="50">
        <v>12</v>
      </c>
      <c r="B48" s="51" t="s">
        <v>61</v>
      </c>
      <c r="C48" s="54"/>
      <c r="D48" s="58"/>
      <c r="E48" s="54"/>
      <c r="F48" s="54"/>
      <c r="G48" s="54"/>
      <c r="H48" s="54"/>
    </row>
    <row r="49" spans="1:8" ht="15.75" x14ac:dyDescent="0.25">
      <c r="A49" s="55">
        <v>12.1</v>
      </c>
      <c r="B49" s="51" t="s">
        <v>62</v>
      </c>
      <c r="C49" s="52">
        <v>8.8113200000000003</v>
      </c>
      <c r="D49" s="52">
        <v>14.758495</v>
      </c>
      <c r="E49" s="52">
        <v>19.672509999999999</v>
      </c>
      <c r="F49" s="52">
        <v>17.098455000000001</v>
      </c>
      <c r="G49" s="52">
        <v>12.46955</v>
      </c>
      <c r="H49" s="52">
        <v>68.296120299999998</v>
      </c>
    </row>
    <row r="50" spans="1:8" ht="15.75" x14ac:dyDescent="0.25">
      <c r="A50" s="55">
        <v>12.2</v>
      </c>
      <c r="B50" s="51" t="s">
        <v>63</v>
      </c>
      <c r="C50" s="52">
        <v>24.75065</v>
      </c>
      <c r="D50" s="52">
        <v>24.75065</v>
      </c>
      <c r="E50" s="52">
        <v>24.75065</v>
      </c>
      <c r="F50" s="52">
        <v>24.818460000000002</v>
      </c>
      <c r="G50" s="52">
        <v>24.75065</v>
      </c>
      <c r="H50" s="52">
        <v>6.1707099999999997</v>
      </c>
    </row>
    <row r="51" spans="1:8" ht="15.75" x14ac:dyDescent="0.25">
      <c r="A51" s="55">
        <v>12.3</v>
      </c>
      <c r="B51" s="51" t="s">
        <v>64</v>
      </c>
      <c r="C51" s="52">
        <v>36.2001414</v>
      </c>
      <c r="D51" s="52">
        <v>32.260184000000002</v>
      </c>
      <c r="E51" s="52">
        <v>40.583739999999999</v>
      </c>
      <c r="F51" s="52">
        <v>42.558689999999999</v>
      </c>
      <c r="G51" s="52">
        <v>42.396709999999999</v>
      </c>
      <c r="H51" s="52">
        <v>58.541400000000003</v>
      </c>
    </row>
    <row r="52" spans="1:8" ht="15.75" x14ac:dyDescent="0.25">
      <c r="A52" s="55">
        <v>12.4</v>
      </c>
      <c r="B52" s="51" t="s">
        <v>65</v>
      </c>
      <c r="C52" s="52">
        <v>42.581009999999999</v>
      </c>
      <c r="D52" s="52">
        <v>37.520532000000003</v>
      </c>
      <c r="E52" s="52">
        <v>32.18891</v>
      </c>
      <c r="F52" s="52">
        <v>43.150910000000003</v>
      </c>
      <c r="G52" s="52">
        <v>22.91337</v>
      </c>
      <c r="H52" s="52">
        <v>27.469550000000002</v>
      </c>
    </row>
    <row r="53" spans="1:8" ht="15.75" x14ac:dyDescent="0.25">
      <c r="A53" s="55">
        <v>12.5</v>
      </c>
      <c r="B53" s="51" t="s">
        <v>66</v>
      </c>
      <c r="C53" s="52">
        <v>61.690021700000003</v>
      </c>
      <c r="D53" s="52">
        <v>55.741945199999996</v>
      </c>
      <c r="E53" s="52">
        <v>61.883706199999999</v>
      </c>
      <c r="F53" s="52">
        <v>34.559377400000002</v>
      </c>
      <c r="G53" s="52">
        <v>31.3957543</v>
      </c>
      <c r="H53" s="52">
        <v>52.496119100000001</v>
      </c>
    </row>
    <row r="54" spans="1:8" s="3" customFormat="1" ht="15.75" x14ac:dyDescent="0.25">
      <c r="A54" s="55">
        <v>12.6</v>
      </c>
      <c r="B54" s="51" t="s">
        <v>67</v>
      </c>
      <c r="C54" s="52">
        <v>41.921930000000003</v>
      </c>
      <c r="D54" s="52">
        <v>21.40344</v>
      </c>
      <c r="E54" s="52">
        <v>447.72496000000001</v>
      </c>
      <c r="F54" s="52">
        <v>35.646140000000003</v>
      </c>
      <c r="G54" s="52">
        <v>18.962039999999998</v>
      </c>
      <c r="H54" s="52">
        <v>28.321539999999999</v>
      </c>
    </row>
    <row r="55" spans="1:8" s="3" customFormat="1" ht="15.75" x14ac:dyDescent="0.25">
      <c r="A55" s="55">
        <v>12.7</v>
      </c>
      <c r="B55" s="51" t="s">
        <v>68</v>
      </c>
      <c r="C55" s="52">
        <v>539.93344050000007</v>
      </c>
      <c r="D55" s="52">
        <v>557.72538300000008</v>
      </c>
      <c r="E55" s="52">
        <v>200.2318655</v>
      </c>
      <c r="F55" s="52">
        <v>1877.4492094999998</v>
      </c>
      <c r="G55" s="52">
        <v>1222.9427129999999</v>
      </c>
      <c r="H55" s="52">
        <v>959.35848780000003</v>
      </c>
    </row>
    <row r="56" spans="1:8" ht="15.75" x14ac:dyDescent="0.25">
      <c r="A56" s="55">
        <v>12.8</v>
      </c>
      <c r="B56" s="51" t="s">
        <v>69</v>
      </c>
      <c r="C56" s="52">
        <v>0</v>
      </c>
      <c r="D56" s="52">
        <v>-39.653532499999997</v>
      </c>
      <c r="E56" s="52">
        <v>-27.413995700000005</v>
      </c>
      <c r="F56" s="52">
        <v>-60.664396199999992</v>
      </c>
      <c r="G56" s="52">
        <v>-23.195608700000001</v>
      </c>
      <c r="H56" s="52">
        <v>-2.1499999994412063E-5</v>
      </c>
    </row>
    <row r="57" spans="1:8" ht="15.75" x14ac:dyDescent="0.25">
      <c r="A57" s="55">
        <v>12.9</v>
      </c>
      <c r="B57" s="51" t="s">
        <v>70</v>
      </c>
      <c r="C57" s="52">
        <v>2.7544499999999998</v>
      </c>
      <c r="D57" s="52">
        <v>1.02569</v>
      </c>
      <c r="E57" s="52">
        <v>1.0097100000000001</v>
      </c>
      <c r="F57" s="52">
        <v>0.79613</v>
      </c>
      <c r="G57" s="52">
        <v>1.4635</v>
      </c>
      <c r="H57" s="52">
        <v>0.37030000000000002</v>
      </c>
    </row>
    <row r="58" spans="1:8" ht="15.75" x14ac:dyDescent="0.25">
      <c r="A58" s="59">
        <v>12.1</v>
      </c>
      <c r="B58" s="51" t="s">
        <v>71</v>
      </c>
      <c r="C58" s="52">
        <v>17.699965900000002</v>
      </c>
      <c r="D58" s="52">
        <v>55.844052499999997</v>
      </c>
      <c r="E58" s="52">
        <v>46.845359800000004</v>
      </c>
      <c r="F58" s="52">
        <v>118.6750291</v>
      </c>
      <c r="G58" s="52">
        <v>70.382173899999998</v>
      </c>
      <c r="H58" s="52">
        <v>61.119282499999997</v>
      </c>
    </row>
    <row r="59" spans="1:8" ht="15.75" x14ac:dyDescent="0.25">
      <c r="A59" s="59">
        <v>12.11</v>
      </c>
      <c r="B59" s="51" t="s">
        <v>72</v>
      </c>
      <c r="C59" s="52">
        <v>17.563533700000001</v>
      </c>
      <c r="D59" s="52">
        <v>10.391157200000002</v>
      </c>
      <c r="E59" s="52">
        <v>24.043320000000005</v>
      </c>
      <c r="F59" s="52">
        <v>7.4586400000000026</v>
      </c>
      <c r="G59" s="52">
        <v>24.625060000000001</v>
      </c>
      <c r="H59" s="52">
        <v>40.352550000000008</v>
      </c>
    </row>
    <row r="60" spans="1:8" ht="15.75" x14ac:dyDescent="0.25">
      <c r="A60" s="59">
        <v>12.12</v>
      </c>
      <c r="B60" s="51" t="s">
        <v>73</v>
      </c>
      <c r="C60" s="52">
        <v>45.5652726</v>
      </c>
      <c r="D60" s="52">
        <v>55.183832200000005</v>
      </c>
      <c r="E60" s="52">
        <v>88.318189099999998</v>
      </c>
      <c r="F60" s="52">
        <v>73.528352100000006</v>
      </c>
      <c r="G60" s="52">
        <v>40.179385000000003</v>
      </c>
      <c r="H60" s="52">
        <v>57.303274100000003</v>
      </c>
    </row>
    <row r="61" spans="1:8" ht="15.75" x14ac:dyDescent="0.25">
      <c r="A61" s="59">
        <v>12.13</v>
      </c>
      <c r="B61" s="51" t="s">
        <v>74</v>
      </c>
      <c r="C61" s="52">
        <v>26.118067000000003</v>
      </c>
      <c r="D61" s="52">
        <v>31.5300823</v>
      </c>
      <c r="E61" s="52">
        <v>12.549045900000001</v>
      </c>
      <c r="F61" s="52">
        <v>21.526257699999999</v>
      </c>
      <c r="G61" s="52">
        <v>17.883490699999999</v>
      </c>
      <c r="H61" s="52">
        <v>9.6091308000000009</v>
      </c>
    </row>
    <row r="62" spans="1:8" ht="15.75" x14ac:dyDescent="0.25">
      <c r="A62" s="59">
        <v>12.14</v>
      </c>
      <c r="B62" s="51" t="s">
        <v>75</v>
      </c>
      <c r="C62" s="52">
        <v>257.7092786</v>
      </c>
      <c r="D62" s="52">
        <v>285.07508950000005</v>
      </c>
      <c r="E62" s="52">
        <v>299.40594609999999</v>
      </c>
      <c r="F62" s="52">
        <v>5969.6554371000002</v>
      </c>
      <c r="G62" s="52">
        <v>-79.042107000000044</v>
      </c>
      <c r="H62" s="52">
        <v>454.29545050000007</v>
      </c>
    </row>
    <row r="63" spans="1:8" ht="15.75" x14ac:dyDescent="0.25">
      <c r="A63" s="59"/>
      <c r="B63" s="51" t="s">
        <v>76</v>
      </c>
      <c r="C63" s="52"/>
      <c r="D63" s="52"/>
      <c r="E63" s="52"/>
      <c r="F63" s="52"/>
      <c r="G63" s="52"/>
      <c r="H63" s="52"/>
    </row>
    <row r="64" spans="1:8" ht="15.75" x14ac:dyDescent="0.25">
      <c r="A64" s="59" t="s">
        <v>77</v>
      </c>
      <c r="B64" s="60" t="s">
        <v>78</v>
      </c>
      <c r="C64" s="52">
        <v>69.135850399999995</v>
      </c>
      <c r="D64" s="52">
        <v>84.608377400000009</v>
      </c>
      <c r="E64" s="52">
        <v>97.079281399999999</v>
      </c>
      <c r="F64" s="52">
        <v>99.079413699999989</v>
      </c>
      <c r="G64" s="52">
        <v>115.60828429999999</v>
      </c>
      <c r="H64" s="52">
        <v>191.04628070000001</v>
      </c>
    </row>
    <row r="65" spans="1:8" ht="15.75" x14ac:dyDescent="0.25">
      <c r="A65" s="59" t="s">
        <v>79</v>
      </c>
      <c r="B65" s="60" t="s">
        <v>80</v>
      </c>
      <c r="C65" s="52">
        <v>41.962560000000003</v>
      </c>
      <c r="D65" s="52">
        <v>36.041159999999998</v>
      </c>
      <c r="E65" s="52">
        <v>37.89264</v>
      </c>
      <c r="F65" s="52">
        <v>41.26032</v>
      </c>
      <c r="G65" s="52">
        <v>38.033740000000002</v>
      </c>
      <c r="H65" s="52">
        <v>35.90652</v>
      </c>
    </row>
    <row r="66" spans="1:8" ht="15.75" x14ac:dyDescent="0.25">
      <c r="A66" s="59" t="s">
        <v>81</v>
      </c>
      <c r="B66" s="60" t="s">
        <v>82</v>
      </c>
      <c r="C66" s="52">
        <v>0</v>
      </c>
      <c r="D66" s="52">
        <v>0</v>
      </c>
      <c r="E66" s="52">
        <v>0</v>
      </c>
      <c r="F66" s="52">
        <v>0</v>
      </c>
      <c r="G66" s="52">
        <v>0</v>
      </c>
      <c r="H66" s="52">
        <v>0</v>
      </c>
    </row>
    <row r="67" spans="1:8" ht="15.75" x14ac:dyDescent="0.25">
      <c r="A67" s="59" t="s">
        <v>83</v>
      </c>
      <c r="B67" s="60" t="s">
        <v>84</v>
      </c>
      <c r="C67" s="52">
        <v>6.2797989000000003</v>
      </c>
      <c r="D67" s="52">
        <v>17.362978700000003</v>
      </c>
      <c r="E67" s="52">
        <v>10.008653000000001</v>
      </c>
      <c r="F67" s="52">
        <v>6.8704526000000001</v>
      </c>
      <c r="G67" s="52">
        <v>13.0838581</v>
      </c>
      <c r="H67" s="52">
        <v>12.0415729</v>
      </c>
    </row>
    <row r="68" spans="1:8" ht="15.75" x14ac:dyDescent="0.25">
      <c r="A68" s="59" t="s">
        <v>85</v>
      </c>
      <c r="B68" s="60" t="s">
        <v>86</v>
      </c>
      <c r="C68" s="52">
        <v>79.395501600000003</v>
      </c>
      <c r="D68" s="52">
        <v>86.975482700000001</v>
      </c>
      <c r="E68" s="52">
        <v>94.362231099999988</v>
      </c>
      <c r="F68" s="52">
        <v>101.6891868</v>
      </c>
      <c r="G68" s="52">
        <v>105.9193485</v>
      </c>
      <c r="H68" s="52">
        <v>117.0042519</v>
      </c>
    </row>
    <row r="69" spans="1:8" ht="15.75" x14ac:dyDescent="0.25">
      <c r="A69" s="59" t="s">
        <v>87</v>
      </c>
      <c r="B69" s="60" t="s">
        <v>88</v>
      </c>
      <c r="C69" s="52">
        <v>0</v>
      </c>
      <c r="D69" s="52">
        <v>0</v>
      </c>
      <c r="E69" s="52">
        <v>0</v>
      </c>
      <c r="F69" s="52">
        <v>0</v>
      </c>
      <c r="G69" s="52">
        <v>0</v>
      </c>
      <c r="H69" s="52">
        <v>0</v>
      </c>
    </row>
    <row r="70" spans="1:8" ht="15.75" x14ac:dyDescent="0.25">
      <c r="A70" s="59" t="s">
        <v>89</v>
      </c>
      <c r="B70" s="60" t="s">
        <v>90</v>
      </c>
      <c r="C70" s="52">
        <v>0</v>
      </c>
      <c r="D70" s="52">
        <v>0</v>
      </c>
      <c r="E70" s="52">
        <v>0</v>
      </c>
      <c r="F70" s="52">
        <v>1531.1869687999999</v>
      </c>
      <c r="G70" s="52">
        <v>0</v>
      </c>
      <c r="H70" s="52">
        <v>0</v>
      </c>
    </row>
    <row r="71" spans="1:8" ht="15.75" x14ac:dyDescent="0.25">
      <c r="A71" s="59" t="s">
        <v>91</v>
      </c>
      <c r="B71" s="60" t="s">
        <v>92</v>
      </c>
      <c r="C71" s="52"/>
      <c r="D71" s="52"/>
      <c r="E71" s="52"/>
      <c r="F71" s="52">
        <v>4125</v>
      </c>
      <c r="G71" s="52">
        <v>-499.25</v>
      </c>
      <c r="H71" s="52"/>
    </row>
    <row r="72" spans="1:8" ht="15.75" x14ac:dyDescent="0.25">
      <c r="A72" s="59" t="s">
        <v>93</v>
      </c>
      <c r="B72" s="60" t="s">
        <v>94</v>
      </c>
      <c r="C72" s="52">
        <v>2.0807745</v>
      </c>
      <c r="D72" s="52">
        <v>4.4748285000000001</v>
      </c>
      <c r="E72" s="52">
        <v>3.0415578000000001</v>
      </c>
      <c r="F72" s="52">
        <v>2.7231817999999999</v>
      </c>
      <c r="G72" s="52">
        <v>1.9088883999999999</v>
      </c>
      <c r="H72" s="52">
        <v>0.72872260000000011</v>
      </c>
    </row>
    <row r="73" spans="1:8" ht="15.75" x14ac:dyDescent="0.25">
      <c r="A73" s="59" t="s">
        <v>95</v>
      </c>
      <c r="B73" s="60" t="s">
        <v>96</v>
      </c>
      <c r="C73" s="52">
        <v>58.854793199999989</v>
      </c>
      <c r="D73" s="52">
        <v>55.612262200000032</v>
      </c>
      <c r="E73" s="52">
        <v>57.021582800000004</v>
      </c>
      <c r="F73" s="52">
        <v>61.845913400000427</v>
      </c>
      <c r="G73" s="52">
        <v>145.65377369999996</v>
      </c>
      <c r="H73" s="52">
        <v>97.568102400000043</v>
      </c>
    </row>
    <row r="74" spans="1:8" ht="15.75" x14ac:dyDescent="0.25">
      <c r="A74" s="59"/>
      <c r="B74" s="51"/>
      <c r="C74" s="52"/>
      <c r="D74" s="52"/>
      <c r="E74" s="52"/>
      <c r="F74" s="52"/>
      <c r="G74" s="52"/>
      <c r="H74" s="52"/>
    </row>
    <row r="75" spans="1:8" ht="15.75" x14ac:dyDescent="0.25">
      <c r="A75" s="50"/>
      <c r="B75" s="51" t="s">
        <v>97</v>
      </c>
      <c r="C75" s="56">
        <f t="shared" ref="C75:H75" si="3">SUM(C49:C62)</f>
        <v>1123.2990814000002</v>
      </c>
      <c r="D75" s="56">
        <f t="shared" si="3"/>
        <v>1143.5570004000001</v>
      </c>
      <c r="E75" s="56">
        <f t="shared" si="3"/>
        <v>1271.7939169000001</v>
      </c>
      <c r="F75" s="56">
        <f t="shared" si="3"/>
        <v>8206.2566917000004</v>
      </c>
      <c r="G75" s="56">
        <f t="shared" si="3"/>
        <v>1428.1266811999999</v>
      </c>
      <c r="H75" s="56">
        <f t="shared" si="3"/>
        <v>1823.7038936000001</v>
      </c>
    </row>
    <row r="76" spans="1:8" ht="15.75" x14ac:dyDescent="0.25">
      <c r="A76" s="50">
        <v>13</v>
      </c>
      <c r="B76" s="51" t="s">
        <v>98</v>
      </c>
      <c r="C76" s="56">
        <f>+C8+C9+C75+C43+C44+C45+C47+C46+C10+C11+C23+C12</f>
        <v>26030.3264953</v>
      </c>
      <c r="D76" s="56">
        <f>+D8+D9+D75+D43+D44+D45+D47+D46+D10+D11+D23+D12</f>
        <v>26710.142774699998</v>
      </c>
      <c r="E76" s="56">
        <f>E8+E9+E75+E43+E44+E45+E47+E46+E10+E11+E23+E12</f>
        <v>25660.618873999996</v>
      </c>
      <c r="F76" s="56">
        <f>F8+F9+F75+F43+F44+F45+F47+F46+F10+F11+F23+F12</f>
        <v>31838.467134399998</v>
      </c>
      <c r="G76" s="56">
        <f>+G8+G9+G75+G43+G44+G45+G47+G46+G10+G11+G23+G12</f>
        <v>26797.448270000001</v>
      </c>
      <c r="H76" s="56">
        <f>+H8+H9+H75+H43+H44+H45+H47+H46+H10+H11+H23+H12</f>
        <v>26505.328903400004</v>
      </c>
    </row>
    <row r="77" spans="1:8" ht="15.75" x14ac:dyDescent="0.25">
      <c r="A77" s="50">
        <v>14</v>
      </c>
      <c r="B77" s="51" t="s">
        <v>99</v>
      </c>
      <c r="C77" s="52">
        <v>-22.021816100000002</v>
      </c>
      <c r="D77" s="52">
        <v>-25.575028799999998</v>
      </c>
      <c r="E77" s="52">
        <v>-28.678803199999997</v>
      </c>
      <c r="F77" s="52">
        <v>-27.529240099999999</v>
      </c>
      <c r="G77" s="52">
        <v>-28.617838500000001</v>
      </c>
      <c r="H77" s="52">
        <v>-30.760990200000002</v>
      </c>
    </row>
    <row r="78" spans="1:8" ht="15.75" x14ac:dyDescent="0.25">
      <c r="A78" s="50">
        <v>15</v>
      </c>
      <c r="B78" s="51" t="s">
        <v>100</v>
      </c>
      <c r="C78" s="56">
        <f t="shared" ref="C78:H78" si="4">+C76+C77</f>
        <v>26008.304679199999</v>
      </c>
      <c r="D78" s="56">
        <f t="shared" si="4"/>
        <v>26684.567745899996</v>
      </c>
      <c r="E78" s="56">
        <f t="shared" si="4"/>
        <v>25631.940070799996</v>
      </c>
      <c r="F78" s="56">
        <f t="shared" si="4"/>
        <v>31810.937894299997</v>
      </c>
      <c r="G78" s="56">
        <f t="shared" si="4"/>
        <v>26768.830431500002</v>
      </c>
      <c r="H78" s="56">
        <f t="shared" si="4"/>
        <v>26474.567913200004</v>
      </c>
    </row>
    <row r="79" spans="1:8" ht="15.75" x14ac:dyDescent="0.25">
      <c r="A79" s="50">
        <v>16</v>
      </c>
      <c r="B79" s="61" t="s">
        <v>101</v>
      </c>
      <c r="C79" s="54">
        <v>280.10000269999961</v>
      </c>
      <c r="D79" s="54">
        <v>399.83903900000024</v>
      </c>
      <c r="E79" s="54">
        <v>490.1468663</v>
      </c>
      <c r="F79" s="54">
        <v>480.94854910000055</v>
      </c>
      <c r="G79" s="54">
        <v>180.64418205095143</v>
      </c>
      <c r="H79" s="54"/>
    </row>
    <row r="80" spans="1:8" ht="16.5" thickBot="1" x14ac:dyDescent="0.3">
      <c r="A80" s="62"/>
      <c r="B80" s="63" t="s">
        <v>102</v>
      </c>
      <c r="C80" s="64">
        <f t="shared" ref="C80:H80" si="5">+C78+C79</f>
        <v>26288.4046819</v>
      </c>
      <c r="D80" s="64">
        <f t="shared" si="5"/>
        <v>27084.406784899995</v>
      </c>
      <c r="E80" s="64">
        <f t="shared" si="5"/>
        <v>26122.086937099997</v>
      </c>
      <c r="F80" s="64">
        <f t="shared" si="5"/>
        <v>32291.886443399999</v>
      </c>
      <c r="G80" s="64">
        <f t="shared" si="5"/>
        <v>26949.474613550952</v>
      </c>
      <c r="H80" s="64">
        <f t="shared" si="5"/>
        <v>26474.567913200004</v>
      </c>
    </row>
    <row r="81" spans="1:8" ht="15.75" x14ac:dyDescent="0.25">
      <c r="A81" s="65"/>
      <c r="B81" s="66"/>
      <c r="C81" s="67"/>
      <c r="D81" s="67"/>
      <c r="E81" s="67"/>
      <c r="F81" s="67"/>
      <c r="G81" s="67"/>
      <c r="H81" s="67"/>
    </row>
    <row r="82" spans="1:8" ht="15.75" thickBot="1" x14ac:dyDescent="0.3">
      <c r="A82" s="45"/>
      <c r="B82" s="46"/>
      <c r="C82" s="46"/>
      <c r="F82" s="3" t="s">
        <v>4</v>
      </c>
    </row>
    <row r="83" spans="1:8" x14ac:dyDescent="0.25">
      <c r="A83" s="47" t="s">
        <v>5</v>
      </c>
      <c r="B83" s="48" t="s">
        <v>6</v>
      </c>
      <c r="C83" s="49" t="s">
        <v>7</v>
      </c>
      <c r="D83" s="49" t="s">
        <v>8</v>
      </c>
      <c r="E83" s="49" t="s">
        <v>9</v>
      </c>
      <c r="F83" s="49" t="s">
        <v>10</v>
      </c>
      <c r="G83" s="49" t="s">
        <v>11</v>
      </c>
      <c r="H83" s="49" t="s">
        <v>12</v>
      </c>
    </row>
    <row r="84" spans="1:8" x14ac:dyDescent="0.25">
      <c r="A84" s="32">
        <v>1</v>
      </c>
      <c r="B84" s="68" t="s">
        <v>59</v>
      </c>
      <c r="C84" s="31"/>
      <c r="D84" s="32"/>
      <c r="E84" s="32"/>
      <c r="F84" s="32"/>
      <c r="G84" s="32"/>
      <c r="H84" s="32"/>
    </row>
    <row r="85" spans="1:8" x14ac:dyDescent="0.25">
      <c r="A85" s="32"/>
      <c r="B85" s="69" t="s">
        <v>103</v>
      </c>
      <c r="C85" s="70">
        <v>0</v>
      </c>
      <c r="D85" s="71">
        <v>0</v>
      </c>
      <c r="E85" s="71">
        <v>0</v>
      </c>
      <c r="F85" s="71">
        <v>0</v>
      </c>
      <c r="G85" s="71">
        <v>0</v>
      </c>
      <c r="H85" s="71">
        <v>0</v>
      </c>
    </row>
    <row r="86" spans="1:8" x14ac:dyDescent="0.25">
      <c r="A86" s="32"/>
      <c r="B86" s="32" t="s">
        <v>104</v>
      </c>
      <c r="C86" s="70">
        <v>56.767313700000003</v>
      </c>
      <c r="D86" s="70">
        <v>0</v>
      </c>
      <c r="E86" s="70">
        <v>0</v>
      </c>
      <c r="F86" s="70">
        <v>0</v>
      </c>
      <c r="G86" s="70">
        <v>0</v>
      </c>
      <c r="H86" s="70">
        <v>0</v>
      </c>
    </row>
    <row r="87" spans="1:8" x14ac:dyDescent="0.25">
      <c r="A87" s="32"/>
      <c r="B87" s="32" t="s">
        <v>105</v>
      </c>
      <c r="C87" s="70">
        <v>0</v>
      </c>
      <c r="D87" s="70">
        <v>3.5081039000000001</v>
      </c>
      <c r="E87" s="70">
        <v>0</v>
      </c>
      <c r="F87" s="70">
        <v>0</v>
      </c>
      <c r="G87" s="70">
        <v>0</v>
      </c>
      <c r="H87" s="70">
        <v>0</v>
      </c>
    </row>
    <row r="88" spans="1:8" x14ac:dyDescent="0.25">
      <c r="A88" s="32"/>
      <c r="B88" s="72" t="s">
        <v>106</v>
      </c>
      <c r="C88" s="37">
        <f t="shared" ref="C88:H88" si="6">+SUM(C85:C87)</f>
        <v>56.767313700000003</v>
      </c>
      <c r="D88" s="37">
        <f t="shared" si="6"/>
        <v>3.5081039000000001</v>
      </c>
      <c r="E88" s="37">
        <f t="shared" si="6"/>
        <v>0</v>
      </c>
      <c r="F88" s="37">
        <f t="shared" si="6"/>
        <v>0</v>
      </c>
      <c r="G88" s="37">
        <f t="shared" si="6"/>
        <v>0</v>
      </c>
      <c r="H88" s="37">
        <f t="shared" si="6"/>
        <v>0</v>
      </c>
    </row>
    <row r="89" spans="1:8" x14ac:dyDescent="0.25">
      <c r="A89" s="32"/>
      <c r="B89" s="32"/>
      <c r="C89" s="38">
        <f t="shared" ref="C89:H89" si="7">+C88-C46</f>
        <v>0</v>
      </c>
      <c r="D89" s="38">
        <f t="shared" si="7"/>
        <v>0</v>
      </c>
      <c r="E89" s="38">
        <f t="shared" si="7"/>
        <v>0</v>
      </c>
      <c r="F89" s="38">
        <f t="shared" si="7"/>
        <v>0</v>
      </c>
      <c r="G89" s="38">
        <f t="shared" si="7"/>
        <v>0</v>
      </c>
      <c r="H89" s="38">
        <f t="shared" si="7"/>
        <v>0</v>
      </c>
    </row>
    <row r="90" spans="1:8" x14ac:dyDescent="0.25">
      <c r="A90" s="32">
        <v>2</v>
      </c>
      <c r="B90" s="72" t="s">
        <v>107</v>
      </c>
      <c r="C90" s="31"/>
      <c r="D90" s="32"/>
      <c r="E90" s="32"/>
      <c r="F90" s="32"/>
      <c r="G90" s="32"/>
      <c r="H90" s="32"/>
    </row>
    <row r="91" spans="1:8" x14ac:dyDescent="0.25">
      <c r="A91" s="32"/>
      <c r="B91" s="32" t="s">
        <v>108</v>
      </c>
      <c r="C91" s="70">
        <v>84.509950000000003</v>
      </c>
      <c r="D91" s="70">
        <v>88.110900000000001</v>
      </c>
      <c r="E91" s="70">
        <v>95.494789999999995</v>
      </c>
      <c r="F91" s="70">
        <v>119.48386000000001</v>
      </c>
      <c r="G91" s="70">
        <v>162.27063000000001</v>
      </c>
      <c r="H91" s="70">
        <v>170.18764999999999</v>
      </c>
    </row>
    <row r="92" spans="1:8" x14ac:dyDescent="0.25">
      <c r="A92" s="32"/>
      <c r="B92" s="32" t="s">
        <v>109</v>
      </c>
      <c r="C92" s="70">
        <v>0</v>
      </c>
      <c r="D92" s="70">
        <v>0</v>
      </c>
      <c r="E92" s="70">
        <v>0</v>
      </c>
      <c r="F92" s="70">
        <v>0</v>
      </c>
      <c r="G92" s="70">
        <v>0</v>
      </c>
      <c r="H92" s="70">
        <v>0</v>
      </c>
    </row>
    <row r="93" spans="1:8" x14ac:dyDescent="0.25">
      <c r="A93" s="32"/>
      <c r="B93" s="32" t="s">
        <v>110</v>
      </c>
      <c r="C93" s="70">
        <v>0</v>
      </c>
      <c r="D93" s="70">
        <v>0</v>
      </c>
      <c r="E93" s="70">
        <v>0</v>
      </c>
      <c r="F93" s="70">
        <v>0</v>
      </c>
      <c r="G93" s="70">
        <v>0</v>
      </c>
      <c r="H93" s="70">
        <v>0</v>
      </c>
    </row>
    <row r="94" spans="1:8" x14ac:dyDescent="0.25">
      <c r="A94" s="32"/>
      <c r="B94" s="72" t="s">
        <v>106</v>
      </c>
      <c r="C94" s="37">
        <f t="shared" ref="C94:H94" si="8">SUM(C91:C93)</f>
        <v>84.509950000000003</v>
      </c>
      <c r="D94" s="37">
        <f t="shared" si="8"/>
        <v>88.110900000000001</v>
      </c>
      <c r="E94" s="37">
        <f t="shared" si="8"/>
        <v>95.494789999999995</v>
      </c>
      <c r="F94" s="37">
        <f t="shared" si="8"/>
        <v>119.48386000000001</v>
      </c>
      <c r="G94" s="37">
        <f t="shared" si="8"/>
        <v>162.27063000000001</v>
      </c>
      <c r="H94" s="37">
        <f t="shared" si="8"/>
        <v>170.18764999999999</v>
      </c>
    </row>
    <row r="95" spans="1:8" s="3" customFormat="1" x14ac:dyDescent="0.25">
      <c r="A95" s="32"/>
      <c r="B95" s="32"/>
      <c r="C95" s="70">
        <f t="shared" ref="C95:H95" si="9">+C94-C15</f>
        <v>0</v>
      </c>
      <c r="D95" s="70">
        <f t="shared" si="9"/>
        <v>0</v>
      </c>
      <c r="E95" s="70">
        <f t="shared" si="9"/>
        <v>0</v>
      </c>
      <c r="F95" s="70">
        <f t="shared" si="9"/>
        <v>0</v>
      </c>
      <c r="G95" s="70">
        <f t="shared" si="9"/>
        <v>0</v>
      </c>
      <c r="H95" s="70">
        <f t="shared" si="9"/>
        <v>0</v>
      </c>
    </row>
    <row r="96" spans="1:8" s="3" customFormat="1" x14ac:dyDescent="0.25">
      <c r="A96" s="32">
        <v>3</v>
      </c>
      <c r="B96" s="72" t="s">
        <v>99</v>
      </c>
      <c r="C96" s="31"/>
      <c r="D96" s="32"/>
      <c r="E96" s="32"/>
      <c r="F96" s="32"/>
      <c r="G96" s="32"/>
      <c r="H96" s="32"/>
    </row>
    <row r="97" spans="1:8" s="3" customFormat="1" x14ac:dyDescent="0.25">
      <c r="A97" s="32"/>
      <c r="B97" s="32" t="s">
        <v>111</v>
      </c>
      <c r="C97" s="73">
        <v>-17.0757932</v>
      </c>
      <c r="D97" s="73">
        <v>-21.678722700000002</v>
      </c>
      <c r="E97" s="73">
        <v>-24.837192599999998</v>
      </c>
      <c r="F97" s="73">
        <v>-25.338595099999999</v>
      </c>
      <c r="G97" s="73">
        <v>-26.324833200000004</v>
      </c>
      <c r="H97" s="73">
        <v>-30.267351899999998</v>
      </c>
    </row>
    <row r="98" spans="1:8" s="3" customFormat="1" x14ac:dyDescent="0.25">
      <c r="A98" s="32"/>
      <c r="B98" s="32" t="s">
        <v>112</v>
      </c>
      <c r="C98" s="73">
        <v>0</v>
      </c>
      <c r="D98" s="73">
        <v>0</v>
      </c>
      <c r="E98" s="73">
        <v>0</v>
      </c>
      <c r="F98" s="73">
        <v>0</v>
      </c>
      <c r="G98" s="73">
        <v>0</v>
      </c>
      <c r="H98" s="73">
        <v>0</v>
      </c>
    </row>
    <row r="99" spans="1:8" s="3" customFormat="1" x14ac:dyDescent="0.25">
      <c r="A99" s="32"/>
      <c r="B99" s="32" t="s">
        <v>113</v>
      </c>
      <c r="C99" s="73">
        <v>0</v>
      </c>
      <c r="D99" s="73">
        <v>0</v>
      </c>
      <c r="E99" s="73">
        <v>0</v>
      </c>
      <c r="F99" s="73">
        <v>0</v>
      </c>
      <c r="G99" s="73">
        <v>0</v>
      </c>
      <c r="H99" s="73">
        <v>0</v>
      </c>
    </row>
    <row r="100" spans="1:8" s="3" customFormat="1" x14ac:dyDescent="0.25">
      <c r="A100" s="32"/>
      <c r="B100" s="32" t="s">
        <v>114</v>
      </c>
      <c r="C100" s="73">
        <v>-1.5823229000000001</v>
      </c>
      <c r="D100" s="73">
        <v>-0.89205610000000002</v>
      </c>
      <c r="E100" s="73">
        <v>-1.1997106</v>
      </c>
      <c r="F100" s="73">
        <v>-0.55299500000000001</v>
      </c>
      <c r="G100" s="73">
        <v>-0.9289153</v>
      </c>
      <c r="H100" s="73">
        <v>-0.27861859999999999</v>
      </c>
    </row>
    <row r="101" spans="1:8" s="3" customFormat="1" x14ac:dyDescent="0.25">
      <c r="A101" s="32"/>
      <c r="B101" s="74" t="s">
        <v>115</v>
      </c>
      <c r="C101" s="73">
        <v>-3.3637000000000001</v>
      </c>
      <c r="D101" s="73">
        <v>-3.0042499999999999</v>
      </c>
      <c r="E101" s="73">
        <v>-2.6419000000000001</v>
      </c>
      <c r="F101" s="73">
        <v>-1.6376500000000001</v>
      </c>
      <c r="G101" s="73">
        <v>-1.36409</v>
      </c>
      <c r="H101" s="73">
        <v>-0.21501970000000001</v>
      </c>
    </row>
    <row r="102" spans="1:8" s="3" customFormat="1" x14ac:dyDescent="0.25">
      <c r="A102" s="32"/>
      <c r="B102" s="74" t="s">
        <v>110</v>
      </c>
      <c r="C102" s="73">
        <v>0</v>
      </c>
      <c r="D102" s="73">
        <v>0</v>
      </c>
      <c r="E102" s="73">
        <v>0</v>
      </c>
      <c r="F102" s="73">
        <v>0</v>
      </c>
      <c r="G102" s="73">
        <v>0</v>
      </c>
      <c r="H102" s="73">
        <v>0</v>
      </c>
    </row>
    <row r="103" spans="1:8" s="3" customFormat="1" x14ac:dyDescent="0.25">
      <c r="A103" s="32"/>
      <c r="B103" s="72" t="s">
        <v>106</v>
      </c>
      <c r="C103" s="41">
        <f t="shared" ref="C103:H103" si="10">+SUM(C97:C102)</f>
        <v>-22.021816100000002</v>
      </c>
      <c r="D103" s="41">
        <f t="shared" si="10"/>
        <v>-25.575028800000002</v>
      </c>
      <c r="E103" s="41">
        <f t="shared" si="10"/>
        <v>-28.678803199999997</v>
      </c>
      <c r="F103" s="41">
        <f t="shared" si="10"/>
        <v>-27.529240099999999</v>
      </c>
      <c r="G103" s="41">
        <f t="shared" si="10"/>
        <v>-28.617838500000005</v>
      </c>
      <c r="H103" s="41">
        <f t="shared" si="10"/>
        <v>-30.760990199999998</v>
      </c>
    </row>
    <row r="104" spans="1:8" s="3" customFormat="1" x14ac:dyDescent="0.25">
      <c r="A104" s="32"/>
      <c r="B104" s="32"/>
      <c r="C104" s="73">
        <f t="shared" ref="C104:H104" si="11">+C103-C77</f>
        <v>0</v>
      </c>
      <c r="D104" s="73">
        <f t="shared" si="11"/>
        <v>0</v>
      </c>
      <c r="E104" s="73">
        <f t="shared" si="11"/>
        <v>0</v>
      </c>
      <c r="F104" s="73">
        <f t="shared" si="11"/>
        <v>0</v>
      </c>
      <c r="G104" s="73">
        <f t="shared" si="11"/>
        <v>0</v>
      </c>
      <c r="H104" s="73">
        <f t="shared" si="11"/>
        <v>0</v>
      </c>
    </row>
  </sheetData>
  <mergeCells count="5">
    <mergeCell ref="F1:G1"/>
    <mergeCell ref="A2:G2"/>
    <mergeCell ref="C4:G4"/>
    <mergeCell ref="C5:G5"/>
    <mergeCell ref="H41:H42"/>
  </mergeCells>
  <pageMargins left="0.5" right="0.5" top="0.5" bottom="0.5" header="0.5" footer="0.5"/>
  <pageSetup scale="59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5"/>
  <sheetViews>
    <sheetView topLeftCell="C61" workbookViewId="0">
      <selection activeCell="H77" sqref="H77:H81"/>
    </sheetView>
  </sheetViews>
  <sheetFormatPr defaultColWidth="9.140625" defaultRowHeight="15" x14ac:dyDescent="0.25"/>
  <cols>
    <col min="1" max="1" width="7.140625" style="3" customWidth="1"/>
    <col min="2" max="2" width="48" style="3" customWidth="1"/>
    <col min="3" max="3" width="14" style="2" customWidth="1"/>
    <col min="4" max="5" width="14.28515625" style="3" customWidth="1"/>
    <col min="6" max="6" width="13.7109375" style="3" customWidth="1"/>
    <col min="7" max="7" width="12.85546875" style="3" customWidth="1"/>
    <col min="8" max="8" width="12.28515625" style="3" customWidth="1"/>
    <col min="9" max="16384" width="9.140625" style="2"/>
  </cols>
  <sheetData>
    <row r="1" spans="1:8" x14ac:dyDescent="0.25">
      <c r="A1" s="80"/>
      <c r="B1" s="80"/>
      <c r="C1" s="80"/>
      <c r="D1" s="80"/>
      <c r="E1" s="80"/>
      <c r="F1" s="94" t="s">
        <v>116</v>
      </c>
      <c r="G1" s="94"/>
    </row>
    <row r="2" spans="1:8" x14ac:dyDescent="0.25">
      <c r="A2" s="94" t="s">
        <v>0</v>
      </c>
      <c r="B2" s="94"/>
      <c r="C2" s="94"/>
      <c r="D2" s="94"/>
      <c r="E2" s="94"/>
      <c r="F2" s="94"/>
      <c r="G2" s="94"/>
    </row>
    <row r="3" spans="1:8" x14ac:dyDescent="0.25">
      <c r="A3" s="80"/>
      <c r="B3" s="80"/>
      <c r="C3" s="80"/>
      <c r="D3" s="80"/>
      <c r="E3" s="80"/>
      <c r="F3" s="80"/>
      <c r="G3" s="80"/>
    </row>
    <row r="4" spans="1:8" x14ac:dyDescent="0.25">
      <c r="A4" s="80"/>
      <c r="B4" s="81" t="s">
        <v>1</v>
      </c>
      <c r="C4" s="95" t="s">
        <v>2</v>
      </c>
      <c r="D4" s="95"/>
      <c r="E4" s="95"/>
      <c r="F4" s="95"/>
      <c r="G4" s="95"/>
    </row>
    <row r="5" spans="1:8" x14ac:dyDescent="0.25">
      <c r="A5" s="80"/>
      <c r="B5" s="81" t="s">
        <v>3</v>
      </c>
      <c r="C5" s="95" t="s">
        <v>134</v>
      </c>
      <c r="D5" s="95"/>
      <c r="E5" s="95"/>
      <c r="F5" s="95"/>
      <c r="G5" s="95"/>
    </row>
    <row r="7" spans="1:8" ht="15.75" thickBot="1" x14ac:dyDescent="0.3">
      <c r="A7" s="45"/>
      <c r="B7" s="46"/>
      <c r="C7" s="46"/>
      <c r="F7" s="3" t="s">
        <v>4</v>
      </c>
    </row>
    <row r="8" spans="1:8" ht="29.25" customHeight="1" x14ac:dyDescent="0.25">
      <c r="A8" s="47" t="s">
        <v>5</v>
      </c>
      <c r="B8" s="48" t="s">
        <v>6</v>
      </c>
      <c r="C8" s="49" t="s">
        <v>7</v>
      </c>
      <c r="D8" s="49" t="s">
        <v>8</v>
      </c>
      <c r="E8" s="49" t="s">
        <v>9</v>
      </c>
      <c r="F8" s="49" t="s">
        <v>10</v>
      </c>
      <c r="G8" s="49" t="s">
        <v>11</v>
      </c>
      <c r="H8" s="49" t="s">
        <v>12</v>
      </c>
    </row>
    <row r="9" spans="1:8" s="3" customFormat="1" ht="15.75" x14ac:dyDescent="0.25">
      <c r="A9" s="50">
        <v>1</v>
      </c>
      <c r="B9" s="51" t="s">
        <v>13</v>
      </c>
      <c r="C9" s="52">
        <v>12144.288572000001</v>
      </c>
      <c r="D9" s="52">
        <v>12576.874288199999</v>
      </c>
      <c r="E9" s="52">
        <v>10084.819428500001</v>
      </c>
      <c r="F9" s="52">
        <v>8053.1660534999992</v>
      </c>
      <c r="G9" s="52">
        <v>9120.4173685000005</v>
      </c>
      <c r="H9" s="52">
        <v>10416.420190899998</v>
      </c>
    </row>
    <row r="10" spans="1:8" s="3" customFormat="1" ht="15.75" x14ac:dyDescent="0.25">
      <c r="A10" s="50">
        <v>2</v>
      </c>
      <c r="B10" s="51" t="s">
        <v>14</v>
      </c>
      <c r="C10" s="52">
        <v>9073.2211810000008</v>
      </c>
      <c r="D10" s="52">
        <v>9353.675860100002</v>
      </c>
      <c r="E10" s="52">
        <v>11576.464380199999</v>
      </c>
      <c r="F10" s="52">
        <v>10284.784104799997</v>
      </c>
      <c r="G10" s="52">
        <v>10479.943958499998</v>
      </c>
      <c r="H10" s="52">
        <v>16291.548838199998</v>
      </c>
    </row>
    <row r="11" spans="1:8" s="3" customFormat="1" ht="15.75" x14ac:dyDescent="0.25">
      <c r="A11" s="50">
        <v>3</v>
      </c>
      <c r="B11" s="51" t="s">
        <v>15</v>
      </c>
      <c r="C11" s="52">
        <v>1132.4884</v>
      </c>
      <c r="D11" s="52">
        <v>1162.88005</v>
      </c>
      <c r="E11" s="52">
        <v>1065.11904</v>
      </c>
      <c r="F11" s="52">
        <v>875.77612999999997</v>
      </c>
      <c r="G11" s="52">
        <v>828.90198999999996</v>
      </c>
      <c r="H11" s="52">
        <v>841.58369000000005</v>
      </c>
    </row>
    <row r="12" spans="1:8" s="3" customFormat="1" ht="15.75" x14ac:dyDescent="0.25">
      <c r="A12" s="50">
        <v>4</v>
      </c>
      <c r="B12" s="51" t="s">
        <v>16</v>
      </c>
      <c r="C12" s="52">
        <v>1653.2058566000001</v>
      </c>
      <c r="D12" s="52">
        <v>1817.5741197999998</v>
      </c>
      <c r="E12" s="52">
        <v>1956.1680976</v>
      </c>
      <c r="F12" s="52">
        <v>2010.7579567000002</v>
      </c>
      <c r="G12" s="52">
        <v>2319.6579158999998</v>
      </c>
      <c r="H12" s="52">
        <v>2781.6304143000002</v>
      </c>
    </row>
    <row r="13" spans="1:8" s="3" customFormat="1" ht="15.75" x14ac:dyDescent="0.25">
      <c r="A13" s="50">
        <v>5</v>
      </c>
      <c r="B13" s="51" t="s">
        <v>17</v>
      </c>
      <c r="C13" s="52">
        <v>7231.0920996000004</v>
      </c>
      <c r="D13" s="53">
        <v>6001.0228299999999</v>
      </c>
      <c r="E13" s="53">
        <v>6001.0228200000001</v>
      </c>
      <c r="F13" s="53">
        <v>6017.46396</v>
      </c>
      <c r="G13" s="53">
        <v>5312.5492999999997</v>
      </c>
      <c r="H13" s="53">
        <v>5784.9072399999995</v>
      </c>
    </row>
    <row r="14" spans="1:8" s="3" customFormat="1" ht="15.75" x14ac:dyDescent="0.25">
      <c r="A14" s="50">
        <v>6</v>
      </c>
      <c r="B14" s="51" t="s">
        <v>18</v>
      </c>
      <c r="C14" s="54"/>
      <c r="D14" s="54"/>
      <c r="E14" s="54"/>
      <c r="F14" s="54"/>
      <c r="G14" s="54"/>
      <c r="H14" s="54"/>
    </row>
    <row r="15" spans="1:8" s="3" customFormat="1" ht="15.75" x14ac:dyDescent="0.25">
      <c r="A15" s="55">
        <v>6.1</v>
      </c>
      <c r="B15" s="51" t="s">
        <v>19</v>
      </c>
      <c r="C15" s="52">
        <v>10.6</v>
      </c>
      <c r="D15" s="52">
        <v>13.08</v>
      </c>
      <c r="E15" s="52">
        <v>15.317959999999999</v>
      </c>
      <c r="F15" s="52">
        <v>18.142810000000001</v>
      </c>
      <c r="G15" s="52">
        <v>20.387319999999999</v>
      </c>
      <c r="H15" s="52">
        <v>0</v>
      </c>
    </row>
    <row r="16" spans="1:8" s="3" customFormat="1" ht="15.75" x14ac:dyDescent="0.25">
      <c r="A16" s="55">
        <v>6.2</v>
      </c>
      <c r="B16" s="51" t="s">
        <v>20</v>
      </c>
      <c r="C16" s="52">
        <v>280.74784</v>
      </c>
      <c r="D16" s="52">
        <v>286.87338</v>
      </c>
      <c r="E16" s="52">
        <v>284.07843000000003</v>
      </c>
      <c r="F16" s="52">
        <v>269.36613219999998</v>
      </c>
      <c r="G16" s="52">
        <v>331.92286260000003</v>
      </c>
      <c r="H16" s="52">
        <v>328.40116999999998</v>
      </c>
    </row>
    <row r="17" spans="1:8" s="3" customFormat="1" ht="15.75" x14ac:dyDescent="0.25">
      <c r="A17" s="55">
        <v>6.3</v>
      </c>
      <c r="B17" s="51" t="s">
        <v>21</v>
      </c>
      <c r="C17" s="52">
        <v>688.62080190000017</v>
      </c>
      <c r="D17" s="52">
        <v>777.79487849999998</v>
      </c>
      <c r="E17" s="52">
        <v>761.80507819999991</v>
      </c>
      <c r="F17" s="52">
        <v>676.42571469999996</v>
      </c>
      <c r="G17" s="52">
        <v>631.87171769999998</v>
      </c>
      <c r="H17" s="52">
        <v>603.94761369999992</v>
      </c>
    </row>
    <row r="18" spans="1:8" s="3" customFormat="1" ht="15.75" x14ac:dyDescent="0.25">
      <c r="A18" s="55">
        <v>6.4</v>
      </c>
      <c r="B18" s="51" t="s">
        <v>22</v>
      </c>
      <c r="C18" s="52">
        <v>146.02366849999999</v>
      </c>
      <c r="D18" s="52">
        <v>119.5311787</v>
      </c>
      <c r="E18" s="52">
        <v>115.7862446</v>
      </c>
      <c r="F18" s="52">
        <v>137.07829630000001</v>
      </c>
      <c r="G18" s="52">
        <v>155.389171</v>
      </c>
      <c r="H18" s="52">
        <v>121.96448940000002</v>
      </c>
    </row>
    <row r="19" spans="1:8" s="3" customFormat="1" ht="15.75" x14ac:dyDescent="0.25">
      <c r="A19" s="55">
        <v>6.5</v>
      </c>
      <c r="B19" s="51" t="s">
        <v>23</v>
      </c>
      <c r="C19" s="52">
        <v>22.621765400000001</v>
      </c>
      <c r="D19" s="52">
        <v>31.825469999999999</v>
      </c>
      <c r="E19" s="52">
        <v>35.465135499999995</v>
      </c>
      <c r="F19" s="52">
        <v>57.0106763</v>
      </c>
      <c r="G19" s="52">
        <v>56.813639400000007</v>
      </c>
      <c r="H19" s="52">
        <v>73.543791999999996</v>
      </c>
    </row>
    <row r="20" spans="1:8" s="3" customFormat="1" ht="15.75" x14ac:dyDescent="0.25">
      <c r="A20" s="55">
        <v>6.6</v>
      </c>
      <c r="B20" s="51" t="s">
        <v>24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</row>
    <row r="21" spans="1:8" s="3" customFormat="1" ht="15.75" x14ac:dyDescent="0.25">
      <c r="A21" s="55">
        <v>6.7</v>
      </c>
      <c r="B21" s="51" t="s">
        <v>25</v>
      </c>
      <c r="C21" s="52">
        <v>0</v>
      </c>
      <c r="D21" s="52">
        <v>0</v>
      </c>
      <c r="E21" s="52">
        <v>0</v>
      </c>
      <c r="F21" s="52">
        <v>0</v>
      </c>
      <c r="G21" s="52">
        <v>0</v>
      </c>
      <c r="H21" s="52">
        <v>0</v>
      </c>
    </row>
    <row r="22" spans="1:8" s="3" customFormat="1" ht="15.75" x14ac:dyDescent="0.25">
      <c r="A22" s="55">
        <v>6.8</v>
      </c>
      <c r="B22" s="51" t="s">
        <v>26</v>
      </c>
      <c r="C22" s="52">
        <v>38.790349999999997</v>
      </c>
      <c r="D22" s="52">
        <v>48.81897</v>
      </c>
      <c r="E22" s="52">
        <v>70.6885616</v>
      </c>
      <c r="F22" s="52">
        <v>75.905952499999998</v>
      </c>
      <c r="G22" s="52">
        <v>79.89771309999999</v>
      </c>
      <c r="H22" s="52">
        <v>73.608812300000011</v>
      </c>
    </row>
    <row r="23" spans="1:8" s="3" customFormat="1" ht="15.75" x14ac:dyDescent="0.25">
      <c r="A23" s="55">
        <v>6.9</v>
      </c>
      <c r="B23" s="51" t="s">
        <v>27</v>
      </c>
      <c r="C23" s="52">
        <v>120</v>
      </c>
      <c r="D23" s="52">
        <v>132</v>
      </c>
      <c r="E23" s="52">
        <v>132</v>
      </c>
      <c r="F23" s="52">
        <v>132</v>
      </c>
      <c r="G23" s="52">
        <v>132</v>
      </c>
      <c r="H23" s="52">
        <v>132</v>
      </c>
    </row>
    <row r="24" spans="1:8" s="3" customFormat="1" ht="15.75" x14ac:dyDescent="0.25">
      <c r="A24" s="55"/>
      <c r="B24" s="51" t="s">
        <v>28</v>
      </c>
      <c r="C24" s="56">
        <f t="shared" ref="C24:H24" si="0">+SUM(C15:C23)</f>
        <v>1307.4044258000001</v>
      </c>
      <c r="D24" s="56">
        <f t="shared" si="0"/>
        <v>1409.9238772000001</v>
      </c>
      <c r="E24" s="56">
        <f t="shared" si="0"/>
        <v>1415.1414098999999</v>
      </c>
      <c r="F24" s="56">
        <f t="shared" si="0"/>
        <v>1365.929582</v>
      </c>
      <c r="G24" s="56">
        <f t="shared" si="0"/>
        <v>1408.2824238000001</v>
      </c>
      <c r="H24" s="56">
        <f t="shared" si="0"/>
        <v>1333.4658773999997</v>
      </c>
    </row>
    <row r="25" spans="1:8" s="3" customFormat="1" ht="15.75" x14ac:dyDescent="0.25">
      <c r="A25" s="55">
        <v>7</v>
      </c>
      <c r="B25" s="51" t="s">
        <v>29</v>
      </c>
      <c r="C25" s="54"/>
      <c r="D25" s="54"/>
      <c r="E25" s="54"/>
      <c r="F25" s="54"/>
      <c r="G25" s="54"/>
      <c r="H25" s="54"/>
    </row>
    <row r="26" spans="1:8" s="3" customFormat="1" ht="15.75" x14ac:dyDescent="0.25">
      <c r="A26" s="55" t="s">
        <v>30</v>
      </c>
      <c r="B26" s="51" t="s">
        <v>31</v>
      </c>
      <c r="C26" s="52">
        <v>10230.296929600001</v>
      </c>
      <c r="D26" s="52">
        <v>10529.8157741</v>
      </c>
      <c r="E26" s="52">
        <v>11160.972026100002</v>
      </c>
      <c r="F26" s="52">
        <v>11176.975687300001</v>
      </c>
      <c r="G26" s="52">
        <v>13716.434057100005</v>
      </c>
      <c r="H26" s="52">
        <v>15592.559823699999</v>
      </c>
    </row>
    <row r="27" spans="1:8" s="3" customFormat="1" ht="15.75" x14ac:dyDescent="0.25">
      <c r="A27" s="55" t="s">
        <v>32</v>
      </c>
      <c r="B27" s="51" t="s">
        <v>33</v>
      </c>
      <c r="C27" s="52">
        <v>76.255020000000002</v>
      </c>
      <c r="D27" s="52">
        <v>2572.1617863000001</v>
      </c>
      <c r="E27" s="52">
        <v>1026.2114981</v>
      </c>
      <c r="F27" s="52">
        <v>1071.87158</v>
      </c>
      <c r="G27" s="52">
        <v>1051.9242673000001</v>
      </c>
      <c r="H27" s="52">
        <v>711.45049520000009</v>
      </c>
    </row>
    <row r="28" spans="1:8" s="3" customFormat="1" ht="15.75" x14ac:dyDescent="0.25">
      <c r="A28" s="55" t="s">
        <v>34</v>
      </c>
      <c r="B28" s="51" t="s">
        <v>35</v>
      </c>
      <c r="C28" s="52">
        <v>304.86064429999999</v>
      </c>
      <c r="D28" s="52">
        <v>156.33874349999999</v>
      </c>
      <c r="E28" s="52">
        <v>-54.803087400000003</v>
      </c>
      <c r="F28" s="52">
        <v>-39.250414900000003</v>
      </c>
      <c r="G28" s="52">
        <v>1849.7455338</v>
      </c>
      <c r="H28" s="52">
        <v>522.62901609999994</v>
      </c>
    </row>
    <row r="29" spans="1:8" s="3" customFormat="1" ht="15.75" x14ac:dyDescent="0.25">
      <c r="A29" s="55" t="s">
        <v>36</v>
      </c>
      <c r="B29" s="51" t="s">
        <v>37</v>
      </c>
      <c r="C29" s="52">
        <v>795.10161849999997</v>
      </c>
      <c r="D29" s="52">
        <v>908.39459769999996</v>
      </c>
      <c r="E29" s="52">
        <v>911.60315510000009</v>
      </c>
      <c r="F29" s="52">
        <v>925.83625790000008</v>
      </c>
      <c r="G29" s="52">
        <v>973.15779599999996</v>
      </c>
      <c r="H29" s="52">
        <v>936.06888609999999</v>
      </c>
    </row>
    <row r="30" spans="1:8" s="3" customFormat="1" ht="15.75" x14ac:dyDescent="0.25">
      <c r="A30" s="55" t="s">
        <v>38</v>
      </c>
      <c r="B30" s="51" t="s">
        <v>39</v>
      </c>
      <c r="C30" s="52">
        <v>1146.0580631</v>
      </c>
      <c r="D30" s="52">
        <v>1213.4354273000001</v>
      </c>
      <c r="E30" s="52">
        <v>1126.6289838</v>
      </c>
      <c r="F30" s="52">
        <v>1231.4241027999999</v>
      </c>
      <c r="G30" s="52">
        <v>1814.2143462000001</v>
      </c>
      <c r="H30" s="52">
        <v>1429.4387111000001</v>
      </c>
    </row>
    <row r="31" spans="1:8" s="3" customFormat="1" ht="15.75" x14ac:dyDescent="0.25">
      <c r="A31" s="55"/>
      <c r="B31" s="51"/>
      <c r="C31" s="52"/>
      <c r="D31" s="52"/>
      <c r="E31" s="52"/>
      <c r="F31" s="52"/>
      <c r="G31" s="52"/>
      <c r="H31" s="52"/>
    </row>
    <row r="32" spans="1:8" s="3" customFormat="1" ht="15.75" x14ac:dyDescent="0.25">
      <c r="A32" s="55">
        <v>7.2</v>
      </c>
      <c r="B32" s="51" t="s">
        <v>40</v>
      </c>
      <c r="C32" s="52"/>
      <c r="D32" s="52"/>
      <c r="E32" s="52"/>
      <c r="F32" s="52"/>
      <c r="G32" s="52"/>
      <c r="H32" s="52"/>
    </row>
    <row r="33" spans="1:8" s="3" customFormat="1" ht="15.75" x14ac:dyDescent="0.25">
      <c r="A33" s="55" t="s">
        <v>41</v>
      </c>
      <c r="B33" s="51" t="s">
        <v>42</v>
      </c>
      <c r="C33" s="52">
        <v>0.50656000000000001</v>
      </c>
      <c r="D33" s="52">
        <v>0.76519999999999999</v>
      </c>
      <c r="E33" s="52">
        <v>2.41235</v>
      </c>
      <c r="F33" s="52">
        <v>12.221203999999998</v>
      </c>
      <c r="G33" s="52">
        <v>0.18285000000000001</v>
      </c>
      <c r="H33" s="52">
        <v>0</v>
      </c>
    </row>
    <row r="34" spans="1:8" s="3" customFormat="1" ht="15.75" x14ac:dyDescent="0.25">
      <c r="A34" s="55" t="s">
        <v>43</v>
      </c>
      <c r="B34" s="51" t="s">
        <v>44</v>
      </c>
      <c r="C34" s="52">
        <v>817.1105586000001</v>
      </c>
      <c r="D34" s="52">
        <v>746.60725639999998</v>
      </c>
      <c r="E34" s="52">
        <v>935.32390989999999</v>
      </c>
      <c r="F34" s="52">
        <v>1232.5997009</v>
      </c>
      <c r="G34" s="52">
        <v>233.82404079999995</v>
      </c>
      <c r="H34" s="52">
        <v>1151.2398235999999</v>
      </c>
    </row>
    <row r="35" spans="1:8" s="3" customFormat="1" ht="15.75" x14ac:dyDescent="0.25">
      <c r="A35" s="55" t="s">
        <v>45</v>
      </c>
      <c r="B35" s="51" t="s">
        <v>46</v>
      </c>
      <c r="C35" s="52">
        <v>85.917099499999992</v>
      </c>
      <c r="D35" s="52">
        <v>267.92836</v>
      </c>
      <c r="E35" s="52">
        <v>245.02938370000001</v>
      </c>
      <c r="F35" s="52">
        <v>236.3754381</v>
      </c>
      <c r="G35" s="52">
        <v>323.017495</v>
      </c>
      <c r="H35" s="52">
        <v>246.97809699999999</v>
      </c>
    </row>
    <row r="36" spans="1:8" s="3" customFormat="1" ht="15.75" x14ac:dyDescent="0.25">
      <c r="A36" s="55" t="s">
        <v>47</v>
      </c>
      <c r="B36" s="51" t="s">
        <v>48</v>
      </c>
      <c r="C36" s="52">
        <v>149.8141018</v>
      </c>
      <c r="D36" s="52">
        <v>154.66953820000001</v>
      </c>
      <c r="E36" s="52">
        <v>157.15651</v>
      </c>
      <c r="F36" s="52">
        <v>160.15185</v>
      </c>
      <c r="G36" s="52">
        <v>187.80386340000001</v>
      </c>
      <c r="H36" s="52">
        <v>230.756249</v>
      </c>
    </row>
    <row r="37" spans="1:8" s="3" customFormat="1" ht="15.75" x14ac:dyDescent="0.25">
      <c r="A37" s="55" t="s">
        <v>49</v>
      </c>
      <c r="B37" s="51" t="s">
        <v>50</v>
      </c>
      <c r="C37" s="52">
        <v>228.91563500000001</v>
      </c>
      <c r="D37" s="52">
        <v>214.9759655</v>
      </c>
      <c r="E37" s="52">
        <v>261.61487060000002</v>
      </c>
      <c r="F37" s="52">
        <v>254.47192329999999</v>
      </c>
      <c r="G37" s="52">
        <v>336.58389420000003</v>
      </c>
      <c r="H37" s="52">
        <v>203.70833810000002</v>
      </c>
    </row>
    <row r="38" spans="1:8" s="3" customFormat="1" ht="15.75" x14ac:dyDescent="0.25">
      <c r="A38" s="55"/>
      <c r="B38" s="51" t="s">
        <v>51</v>
      </c>
      <c r="C38" s="52">
        <f t="shared" ref="C38:H38" si="1">C33+C34+C35+C36+C37</f>
        <v>1282.2639549000003</v>
      </c>
      <c r="D38" s="52">
        <f t="shared" si="1"/>
        <v>1384.9463201000001</v>
      </c>
      <c r="E38" s="52">
        <f t="shared" si="1"/>
        <v>1601.5370241999999</v>
      </c>
      <c r="F38" s="52">
        <f t="shared" si="1"/>
        <v>1895.8201163000001</v>
      </c>
      <c r="G38" s="52">
        <f t="shared" si="1"/>
        <v>1081.4121433999999</v>
      </c>
      <c r="H38" s="52">
        <f t="shared" si="1"/>
        <v>1832.6825076999999</v>
      </c>
    </row>
    <row r="39" spans="1:8" s="3" customFormat="1" ht="15.75" x14ac:dyDescent="0.25">
      <c r="A39" s="55"/>
      <c r="B39" s="51"/>
      <c r="C39" s="57"/>
      <c r="D39" s="57"/>
      <c r="E39" s="57"/>
      <c r="F39" s="57"/>
      <c r="G39" s="57"/>
      <c r="H39" s="57"/>
    </row>
    <row r="40" spans="1:8" s="3" customFormat="1" ht="15.75" x14ac:dyDescent="0.25">
      <c r="A40" s="55">
        <v>7.3</v>
      </c>
      <c r="B40" s="51" t="s">
        <v>52</v>
      </c>
      <c r="C40" s="52">
        <v>389.92174829999999</v>
      </c>
      <c r="D40" s="52">
        <v>277.75312070000001</v>
      </c>
      <c r="E40" s="52">
        <v>225.95035280000002</v>
      </c>
      <c r="F40" s="52">
        <v>176.8536196</v>
      </c>
      <c r="G40" s="52">
        <v>-2.9929000000000002E-3</v>
      </c>
      <c r="H40" s="52">
        <v>3.8249999999999997E-4</v>
      </c>
    </row>
    <row r="41" spans="1:8" s="3" customFormat="1" ht="15.75" x14ac:dyDescent="0.25">
      <c r="A41" s="55">
        <v>7.4</v>
      </c>
      <c r="B41" s="51" t="s">
        <v>53</v>
      </c>
      <c r="C41" s="52">
        <v>0</v>
      </c>
      <c r="D41" s="52">
        <v>0</v>
      </c>
      <c r="E41" s="52">
        <v>0</v>
      </c>
      <c r="F41" s="52">
        <v>2.6923416999999996</v>
      </c>
      <c r="G41" s="52">
        <v>0</v>
      </c>
      <c r="H41" s="52">
        <v>0</v>
      </c>
    </row>
    <row r="42" spans="1:8" s="3" customFormat="1" ht="15.75" x14ac:dyDescent="0.25">
      <c r="A42" s="55">
        <v>7.5</v>
      </c>
      <c r="B42" s="51" t="s">
        <v>54</v>
      </c>
      <c r="C42" s="52">
        <v>353.52251290000004</v>
      </c>
      <c r="D42" s="52">
        <v>365.81875460000003</v>
      </c>
      <c r="E42" s="52">
        <v>651.21525129999998</v>
      </c>
      <c r="F42" s="52">
        <v>429.57524890000002</v>
      </c>
      <c r="G42" s="52">
        <v>416.03820889999997</v>
      </c>
      <c r="H42" s="92">
        <v>2437.0305896</v>
      </c>
    </row>
    <row r="43" spans="1:8" s="3" customFormat="1" ht="15.75" x14ac:dyDescent="0.25">
      <c r="A43" s="55">
        <v>7.6</v>
      </c>
      <c r="B43" s="51" t="s">
        <v>55</v>
      </c>
      <c r="C43" s="52">
        <v>714.21514860000002</v>
      </c>
      <c r="D43" s="52">
        <v>633.51026289999993</v>
      </c>
      <c r="E43" s="52">
        <v>698.49574689999997</v>
      </c>
      <c r="F43" s="52">
        <v>882.02447249999989</v>
      </c>
      <c r="G43" s="52">
        <v>1153.2749105</v>
      </c>
      <c r="H43" s="93"/>
    </row>
    <row r="44" spans="1:8" s="3" customFormat="1" ht="15.75" x14ac:dyDescent="0.25">
      <c r="A44" s="50"/>
      <c r="B44" s="51" t="s">
        <v>56</v>
      </c>
      <c r="C44" s="56">
        <f t="shared" ref="C44:H44" si="2">C26+C38+C40+C41+C42+C43+C27+C28+C29+C30</f>
        <v>15292.495640200003</v>
      </c>
      <c r="D44" s="56">
        <f t="shared" si="2"/>
        <v>18042.174787199998</v>
      </c>
      <c r="E44" s="56">
        <f t="shared" si="2"/>
        <v>17347.810950900002</v>
      </c>
      <c r="F44" s="56">
        <f t="shared" si="2"/>
        <v>17753.823012100002</v>
      </c>
      <c r="G44" s="56">
        <f t="shared" si="2"/>
        <v>22056.198270300003</v>
      </c>
      <c r="H44" s="56">
        <f t="shared" si="2"/>
        <v>23461.860411999998</v>
      </c>
    </row>
    <row r="45" spans="1:8" s="3" customFormat="1" ht="15.75" x14ac:dyDescent="0.25">
      <c r="A45" s="50">
        <v>8</v>
      </c>
      <c r="B45" s="51" t="s">
        <v>57</v>
      </c>
      <c r="C45" s="52">
        <v>1.2326599</v>
      </c>
      <c r="D45" s="52">
        <v>1.0417716000000001</v>
      </c>
      <c r="E45" s="52">
        <v>3.2180500000000001E-2</v>
      </c>
      <c r="F45" s="52">
        <v>0</v>
      </c>
      <c r="G45" s="52">
        <v>0</v>
      </c>
      <c r="H45" s="52">
        <v>0</v>
      </c>
    </row>
    <row r="46" spans="1:8" s="3" customFormat="1" ht="15.75" x14ac:dyDescent="0.25">
      <c r="A46" s="50">
        <v>9</v>
      </c>
      <c r="B46" s="51" t="s">
        <v>58</v>
      </c>
      <c r="C46" s="52">
        <v>218.67704359999999</v>
      </c>
      <c r="D46" s="52">
        <v>339.07207619999997</v>
      </c>
      <c r="E46" s="52">
        <v>62.356308399999996</v>
      </c>
      <c r="F46" s="52">
        <v>152.22774629999998</v>
      </c>
      <c r="G46" s="52">
        <v>42.661690199999995</v>
      </c>
      <c r="H46" s="52">
        <v>296.73092500000001</v>
      </c>
    </row>
    <row r="47" spans="1:8" s="3" customFormat="1" ht="15.75" x14ac:dyDescent="0.25">
      <c r="A47" s="50">
        <v>10</v>
      </c>
      <c r="B47" s="51" t="s">
        <v>59</v>
      </c>
      <c r="C47" s="52">
        <v>0</v>
      </c>
      <c r="D47" s="52">
        <v>66.067260800000014</v>
      </c>
      <c r="E47" s="52">
        <v>0</v>
      </c>
      <c r="F47" s="52">
        <v>0</v>
      </c>
      <c r="G47" s="52">
        <v>0</v>
      </c>
      <c r="H47" s="52">
        <v>0</v>
      </c>
    </row>
    <row r="48" spans="1:8" s="3" customFormat="1" ht="15.75" x14ac:dyDescent="0.25">
      <c r="A48" s="50">
        <v>11</v>
      </c>
      <c r="B48" s="51" t="s">
        <v>60</v>
      </c>
      <c r="C48" s="52">
        <v>7719.7316342999993</v>
      </c>
      <c r="D48" s="52">
        <v>7796.3317246000006</v>
      </c>
      <c r="E48" s="52">
        <v>8330.6946470000003</v>
      </c>
      <c r="F48" s="52">
        <v>8573.4761566999987</v>
      </c>
      <c r="G48" s="52">
        <v>8765.0543027000003</v>
      </c>
      <c r="H48" s="52">
        <v>8858.1746473999992</v>
      </c>
    </row>
    <row r="49" spans="1:8" s="3" customFormat="1" ht="15.75" x14ac:dyDescent="0.25">
      <c r="A49" s="50">
        <v>12</v>
      </c>
      <c r="B49" s="51" t="s">
        <v>61</v>
      </c>
      <c r="C49" s="54"/>
      <c r="D49" s="58"/>
      <c r="E49" s="54"/>
      <c r="F49" s="54"/>
      <c r="G49" s="54"/>
      <c r="H49" s="54"/>
    </row>
    <row r="50" spans="1:8" ht="15.75" x14ac:dyDescent="0.25">
      <c r="A50" s="55">
        <v>12.1</v>
      </c>
      <c r="B50" s="51" t="s">
        <v>62</v>
      </c>
      <c r="C50" s="52">
        <v>132.97524999999999</v>
      </c>
      <c r="D50" s="52">
        <v>149.04921999999999</v>
      </c>
      <c r="E50" s="52">
        <v>138.7902</v>
      </c>
      <c r="F50" s="52">
        <v>151.78053</v>
      </c>
      <c r="G50" s="52">
        <v>164.39066249999999</v>
      </c>
      <c r="H50" s="52">
        <v>485.67150510000005</v>
      </c>
    </row>
    <row r="51" spans="1:8" ht="15.75" x14ac:dyDescent="0.25">
      <c r="A51" s="55">
        <v>12.2</v>
      </c>
      <c r="B51" s="51" t="s">
        <v>63</v>
      </c>
      <c r="C51" s="52">
        <v>92.550299999999993</v>
      </c>
      <c r="D51" s="52">
        <v>98.462890000000002</v>
      </c>
      <c r="E51" s="52">
        <v>92.066209999999998</v>
      </c>
      <c r="F51" s="52">
        <v>105.97396000000001</v>
      </c>
      <c r="G51" s="52">
        <v>111.46906439999999</v>
      </c>
      <c r="H51" s="52">
        <v>29.679939999999998</v>
      </c>
    </row>
    <row r="52" spans="1:8" ht="15.75" x14ac:dyDescent="0.25">
      <c r="A52" s="55">
        <v>12.3</v>
      </c>
      <c r="B52" s="51" t="s">
        <v>64</v>
      </c>
      <c r="C52" s="52">
        <v>125.11764910000001</v>
      </c>
      <c r="D52" s="52">
        <v>69.502837999999997</v>
      </c>
      <c r="E52" s="52">
        <v>79.058565799999997</v>
      </c>
      <c r="F52" s="52">
        <v>78.476379500000007</v>
      </c>
      <c r="G52" s="52">
        <v>89.931984999999997</v>
      </c>
      <c r="H52" s="52">
        <v>98.785150000000002</v>
      </c>
    </row>
    <row r="53" spans="1:8" ht="15.75" x14ac:dyDescent="0.25">
      <c r="A53" s="55">
        <v>12.4</v>
      </c>
      <c r="B53" s="51" t="s">
        <v>65</v>
      </c>
      <c r="C53" s="52">
        <v>92.189660000000003</v>
      </c>
      <c r="D53" s="52">
        <v>114.4372717</v>
      </c>
      <c r="E53" s="52">
        <v>135.93597</v>
      </c>
      <c r="F53" s="52">
        <v>159.57182</v>
      </c>
      <c r="G53" s="52">
        <v>96.823859999999996</v>
      </c>
      <c r="H53" s="52">
        <v>119.375092</v>
      </c>
    </row>
    <row r="54" spans="1:8" ht="15.75" x14ac:dyDescent="0.25">
      <c r="A54" s="55">
        <v>12.5</v>
      </c>
      <c r="B54" s="51" t="s">
        <v>66</v>
      </c>
      <c r="C54" s="52">
        <v>54.978213600000004</v>
      </c>
      <c r="D54" s="52">
        <v>55.501712000000005</v>
      </c>
      <c r="E54" s="52">
        <v>60.569134299999995</v>
      </c>
      <c r="F54" s="52">
        <v>68.145896199999996</v>
      </c>
      <c r="G54" s="52">
        <v>57.004620299999999</v>
      </c>
      <c r="H54" s="52">
        <v>72.880960000000002</v>
      </c>
    </row>
    <row r="55" spans="1:8" s="3" customFormat="1" ht="15.75" x14ac:dyDescent="0.25">
      <c r="A55" s="55">
        <v>12.6</v>
      </c>
      <c r="B55" s="51" t="s">
        <v>67</v>
      </c>
      <c r="C55" s="52">
        <v>169.02742000000001</v>
      </c>
      <c r="D55" s="52">
        <v>158.61528999999999</v>
      </c>
      <c r="E55" s="52">
        <v>173.61224999999999</v>
      </c>
      <c r="F55" s="52">
        <v>68.493660000000006</v>
      </c>
      <c r="G55" s="52">
        <v>37.677779999999998</v>
      </c>
      <c r="H55" s="52">
        <v>120.01927999999999</v>
      </c>
    </row>
    <row r="56" spans="1:8" s="3" customFormat="1" ht="15.75" x14ac:dyDescent="0.25">
      <c r="A56" s="55">
        <v>12.7</v>
      </c>
      <c r="B56" s="51" t="s">
        <v>68</v>
      </c>
      <c r="C56" s="52">
        <v>708.9729112</v>
      </c>
      <c r="D56" s="52">
        <v>486.72242850000004</v>
      </c>
      <c r="E56" s="52">
        <v>1137.5879911</v>
      </c>
      <c r="F56" s="52">
        <v>1919.3969674</v>
      </c>
      <c r="G56" s="52">
        <v>1082.7052641</v>
      </c>
      <c r="H56" s="52">
        <v>764.4625605</v>
      </c>
    </row>
    <row r="57" spans="1:8" ht="15.75" x14ac:dyDescent="0.25">
      <c r="A57" s="55">
        <v>12.8</v>
      </c>
      <c r="B57" s="51" t="s">
        <v>69</v>
      </c>
      <c r="C57" s="52">
        <v>4.8860676999999999</v>
      </c>
      <c r="D57" s="52">
        <v>-1.000000536441803E-7</v>
      </c>
      <c r="E57" s="52">
        <v>-1.4273889999999851</v>
      </c>
      <c r="F57" s="52">
        <v>-2.0671488000000267</v>
      </c>
      <c r="G57" s="52">
        <v>-1.6689362000000012</v>
      </c>
      <c r="H57" s="52">
        <v>61.156127200000007</v>
      </c>
    </row>
    <row r="58" spans="1:8" ht="15.75" x14ac:dyDescent="0.25">
      <c r="A58" s="55">
        <v>12.9</v>
      </c>
      <c r="B58" s="51" t="s">
        <v>70</v>
      </c>
      <c r="C58" s="52">
        <v>2.5949399999999998</v>
      </c>
      <c r="D58" s="52">
        <v>4.8174000000000001</v>
      </c>
      <c r="E58" s="52">
        <v>2.4296199999999999</v>
      </c>
      <c r="F58" s="52">
        <v>2.61903</v>
      </c>
      <c r="G58" s="52">
        <v>4.5680399999999999</v>
      </c>
      <c r="H58" s="52">
        <v>2.8249599999999999</v>
      </c>
    </row>
    <row r="59" spans="1:8" ht="15.75" x14ac:dyDescent="0.25">
      <c r="A59" s="59">
        <v>12.1</v>
      </c>
      <c r="B59" s="51" t="s">
        <v>71</v>
      </c>
      <c r="C59" s="52">
        <v>132.3370548</v>
      </c>
      <c r="D59" s="52">
        <v>89.777073999999999</v>
      </c>
      <c r="E59" s="52">
        <v>42.362647699999997</v>
      </c>
      <c r="F59" s="52">
        <v>89.731456200000011</v>
      </c>
      <c r="G59" s="52">
        <v>89.797440300000005</v>
      </c>
      <c r="H59" s="52">
        <v>77.362319999999997</v>
      </c>
    </row>
    <row r="60" spans="1:8" ht="15.75" x14ac:dyDescent="0.25">
      <c r="A60" s="59">
        <v>12.11</v>
      </c>
      <c r="B60" s="51" t="s">
        <v>72</v>
      </c>
      <c r="C60" s="52">
        <v>18.782490199999984</v>
      </c>
      <c r="D60" s="52">
        <v>23.457079999999991</v>
      </c>
      <c r="E60" s="52">
        <v>19.195660000000004</v>
      </c>
      <c r="F60" s="52">
        <v>22.875750000000011</v>
      </c>
      <c r="G60" s="52">
        <v>53.03961000000001</v>
      </c>
      <c r="H60" s="52">
        <v>15.576400000000007</v>
      </c>
    </row>
    <row r="61" spans="1:8" ht="15.75" x14ac:dyDescent="0.25">
      <c r="A61" s="59">
        <v>12.12</v>
      </c>
      <c r="B61" s="51" t="s">
        <v>73</v>
      </c>
      <c r="C61" s="52">
        <v>53.601704700000006</v>
      </c>
      <c r="D61" s="52">
        <v>55.224907899999998</v>
      </c>
      <c r="E61" s="52">
        <v>62.693035000000002</v>
      </c>
      <c r="F61" s="52">
        <v>74.584798499999991</v>
      </c>
      <c r="G61" s="52">
        <v>38.435026399999998</v>
      </c>
      <c r="H61" s="52">
        <v>34.014185400000002</v>
      </c>
    </row>
    <row r="62" spans="1:8" ht="15.75" x14ac:dyDescent="0.25">
      <c r="A62" s="59">
        <v>12.13</v>
      </c>
      <c r="B62" s="51" t="s">
        <v>74</v>
      </c>
      <c r="C62" s="52">
        <v>29.653977999999999</v>
      </c>
      <c r="D62" s="52">
        <v>32.563247000000004</v>
      </c>
      <c r="E62" s="52">
        <v>25.699595800000001</v>
      </c>
      <c r="F62" s="52">
        <v>33.804621600000004</v>
      </c>
      <c r="G62" s="52">
        <v>45.494827600000001</v>
      </c>
      <c r="H62" s="52">
        <v>39.784340800000003</v>
      </c>
    </row>
    <row r="63" spans="1:8" ht="15.75" x14ac:dyDescent="0.25">
      <c r="A63" s="59">
        <v>12.14</v>
      </c>
      <c r="B63" s="51" t="s">
        <v>75</v>
      </c>
      <c r="C63" s="52">
        <v>753.90542610000011</v>
      </c>
      <c r="D63" s="52">
        <v>2376.8752120000004</v>
      </c>
      <c r="E63" s="52">
        <v>880.20894139999996</v>
      </c>
      <c r="F63" s="52">
        <v>28079.019510100003</v>
      </c>
      <c r="G63" s="52">
        <v>-2257.0806576999998</v>
      </c>
      <c r="H63" s="52">
        <v>1485.6808144999998</v>
      </c>
    </row>
    <row r="64" spans="1:8" ht="15.75" x14ac:dyDescent="0.25">
      <c r="A64" s="59"/>
      <c r="B64" s="51" t="s">
        <v>76</v>
      </c>
      <c r="C64" s="52"/>
      <c r="D64" s="52"/>
      <c r="E64" s="52"/>
      <c r="F64" s="52"/>
      <c r="G64" s="52"/>
      <c r="H64" s="52"/>
    </row>
    <row r="65" spans="1:8" ht="15.75" x14ac:dyDescent="0.25">
      <c r="A65" s="59" t="s">
        <v>77</v>
      </c>
      <c r="B65" s="60" t="s">
        <v>78</v>
      </c>
      <c r="C65" s="52">
        <v>163.96588980000001</v>
      </c>
      <c r="D65" s="52">
        <v>172.14898440000002</v>
      </c>
      <c r="E65" s="52">
        <v>203.1345604</v>
      </c>
      <c r="F65" s="52">
        <v>215.35255600000002</v>
      </c>
      <c r="G65" s="52">
        <v>171.08123079999999</v>
      </c>
      <c r="H65" s="52">
        <v>225.40683769999998</v>
      </c>
    </row>
    <row r="66" spans="1:8" ht="15.75" x14ac:dyDescent="0.25">
      <c r="A66" s="59" t="s">
        <v>79</v>
      </c>
      <c r="B66" s="60" t="s">
        <v>80</v>
      </c>
      <c r="C66" s="52">
        <v>474.25213000000002</v>
      </c>
      <c r="D66" s="52">
        <v>2089.3434699999998</v>
      </c>
      <c r="E66" s="52">
        <v>465.06567000000001</v>
      </c>
      <c r="F66" s="52">
        <v>-9.1253700000000002</v>
      </c>
      <c r="G66" s="52">
        <v>294.93392999999998</v>
      </c>
      <c r="H66" s="52">
        <v>145.89252999999999</v>
      </c>
    </row>
    <row r="67" spans="1:8" ht="15.75" x14ac:dyDescent="0.25">
      <c r="A67" s="59" t="s">
        <v>81</v>
      </c>
      <c r="B67" s="60" t="s">
        <v>82</v>
      </c>
      <c r="C67" s="52">
        <v>27.517569999999999</v>
      </c>
      <c r="D67" s="52">
        <v>31.083189999999998</v>
      </c>
      <c r="E67" s="52">
        <v>20.350545100000001</v>
      </c>
      <c r="F67" s="52">
        <v>7.4445749000000001</v>
      </c>
      <c r="G67" s="52">
        <v>11.877803</v>
      </c>
      <c r="H67" s="52">
        <v>96.159049199999998</v>
      </c>
    </row>
    <row r="68" spans="1:8" ht="15.75" x14ac:dyDescent="0.25">
      <c r="A68" s="59" t="s">
        <v>83</v>
      </c>
      <c r="B68" s="60" t="s">
        <v>84</v>
      </c>
      <c r="C68" s="52">
        <v>117.37392530000001</v>
      </c>
      <c r="D68" s="52">
        <v>132.2184772</v>
      </c>
      <c r="E68" s="52">
        <v>121.72920259999999</v>
      </c>
      <c r="F68" s="52">
        <v>96.628208799999996</v>
      </c>
      <c r="G68" s="52">
        <v>70.540805000000006</v>
      </c>
      <c r="H68" s="52">
        <v>42.085043300000002</v>
      </c>
    </row>
    <row r="69" spans="1:8" ht="15.75" x14ac:dyDescent="0.25">
      <c r="A69" s="59" t="s">
        <v>85</v>
      </c>
      <c r="B69" s="60" t="s">
        <v>86</v>
      </c>
      <c r="C69" s="52">
        <v>109.92248769999999</v>
      </c>
      <c r="D69" s="52">
        <v>126.63197040000001</v>
      </c>
      <c r="E69" s="52">
        <v>144.81553830000001</v>
      </c>
      <c r="F69" s="52">
        <v>217.88321429999999</v>
      </c>
      <c r="G69" s="52">
        <v>245.04715289999999</v>
      </c>
      <c r="H69" s="52">
        <v>228.21781829999998</v>
      </c>
    </row>
    <row r="70" spans="1:8" ht="15.75" x14ac:dyDescent="0.25">
      <c r="A70" s="59" t="s">
        <v>87</v>
      </c>
      <c r="B70" s="60" t="s">
        <v>88</v>
      </c>
      <c r="C70" s="52">
        <v>0</v>
      </c>
      <c r="D70" s="52">
        <v>0</v>
      </c>
      <c r="E70" s="52">
        <v>0</v>
      </c>
      <c r="F70" s="52">
        <v>0.14299999999999999</v>
      </c>
      <c r="G70" s="52">
        <v>0</v>
      </c>
      <c r="H70" s="52">
        <v>0</v>
      </c>
    </row>
    <row r="71" spans="1:8" ht="15.75" x14ac:dyDescent="0.25">
      <c r="A71" s="59" t="s">
        <v>89</v>
      </c>
      <c r="B71" s="60" t="s">
        <v>90</v>
      </c>
      <c r="C71" s="52">
        <v>0</v>
      </c>
      <c r="D71" s="52">
        <v>0</v>
      </c>
      <c r="E71" s="52">
        <v>0</v>
      </c>
      <c r="F71" s="52">
        <v>1372.2333897000001</v>
      </c>
      <c r="G71" s="52">
        <v>0</v>
      </c>
      <c r="H71" s="52">
        <v>0</v>
      </c>
    </row>
    <row r="72" spans="1:8" ht="15.75" x14ac:dyDescent="0.25">
      <c r="A72" s="59" t="s">
        <v>91</v>
      </c>
      <c r="B72" s="60" t="s">
        <v>92</v>
      </c>
      <c r="C72" s="52"/>
      <c r="D72" s="52"/>
      <c r="E72" s="52"/>
      <c r="F72" s="52">
        <v>26250</v>
      </c>
      <c r="G72" s="52">
        <v>-3178.99</v>
      </c>
      <c r="H72" s="52"/>
    </row>
    <row r="73" spans="1:8" ht="15.75" x14ac:dyDescent="0.25">
      <c r="A73" s="59" t="s">
        <v>93</v>
      </c>
      <c r="B73" s="60" t="s">
        <v>94</v>
      </c>
      <c r="C73" s="52">
        <v>6.6816402000000004</v>
      </c>
      <c r="D73" s="52">
        <v>16.616723100000002</v>
      </c>
      <c r="E73" s="52">
        <v>8.3136563999999993</v>
      </c>
      <c r="F73" s="52">
        <v>16.598475400000002</v>
      </c>
      <c r="G73" s="52">
        <v>28.2424742</v>
      </c>
      <c r="H73" s="52">
        <v>15.159851800000002</v>
      </c>
    </row>
    <row r="74" spans="1:8" ht="15.75" x14ac:dyDescent="0.25">
      <c r="A74" s="59" t="s">
        <v>95</v>
      </c>
      <c r="B74" s="60" t="s">
        <v>96</v>
      </c>
      <c r="C74" s="52">
        <v>-145.80821689999999</v>
      </c>
      <c r="D74" s="52">
        <v>-191.16760309999927</v>
      </c>
      <c r="E74" s="52">
        <v>-83.200231400000007</v>
      </c>
      <c r="F74" s="52">
        <v>-88.138538999995944</v>
      </c>
      <c r="G74" s="52">
        <v>100.18594639999992</v>
      </c>
      <c r="H74" s="52">
        <v>732.75968419999992</v>
      </c>
    </row>
    <row r="75" spans="1:8" ht="15.75" x14ac:dyDescent="0.25">
      <c r="A75" s="59"/>
      <c r="B75" s="51"/>
      <c r="C75" s="52"/>
      <c r="D75" s="52"/>
      <c r="E75" s="52"/>
      <c r="F75" s="52"/>
      <c r="G75" s="52"/>
      <c r="H75" s="52"/>
    </row>
    <row r="76" spans="1:8" ht="15.75" x14ac:dyDescent="0.25">
      <c r="A76" s="50"/>
      <c r="B76" s="51" t="s">
        <v>97</v>
      </c>
      <c r="C76" s="56">
        <f t="shared" ref="C76:H76" si="3">SUM(C50:C63)</f>
        <v>2371.5730653999999</v>
      </c>
      <c r="D76" s="56">
        <f t="shared" si="3"/>
        <v>3715.0065710000003</v>
      </c>
      <c r="E76" s="56">
        <f t="shared" si="3"/>
        <v>2848.7824320999998</v>
      </c>
      <c r="F76" s="56">
        <f t="shared" si="3"/>
        <v>30852.407230700002</v>
      </c>
      <c r="G76" s="56">
        <f t="shared" si="3"/>
        <v>-387.41141329999959</v>
      </c>
      <c r="H76" s="56">
        <f t="shared" si="3"/>
        <v>3407.2736354999997</v>
      </c>
    </row>
    <row r="77" spans="1:8" ht="15.75" x14ac:dyDescent="0.25">
      <c r="A77" s="50">
        <v>13</v>
      </c>
      <c r="B77" s="51" t="s">
        <v>98</v>
      </c>
      <c r="C77" s="56">
        <f>+C9+C10+C76+C44+C45+C46+C48+C47+C11+C12+C24+C13</f>
        <v>58145.410578400006</v>
      </c>
      <c r="D77" s="56">
        <f>+D9+D10+D76+D44+D45+D46+D48+D47+D11+D12+D24+D13</f>
        <v>62281.64521670001</v>
      </c>
      <c r="E77" s="56">
        <f>E9+E10+E76+E44+E45+E46+E48+E47+E11+E12+E24+E13</f>
        <v>60688.411695099996</v>
      </c>
      <c r="F77" s="56">
        <f>F9+F10+F76+F44+F45+F46+F48+F47+F11+F12+F24+F13</f>
        <v>85939.811932799988</v>
      </c>
      <c r="G77" s="56">
        <f>+G9+G10+G76+G44+G45+G46+G48+G47+G11+G12+G24+G13</f>
        <v>59946.255806600013</v>
      </c>
      <c r="H77" s="56">
        <f>+H9+H10+H76+H44+H45+H46+H48+H47+H11+H12+H24+H13</f>
        <v>73473.595870699995</v>
      </c>
    </row>
    <row r="78" spans="1:8" ht="15.75" x14ac:dyDescent="0.25">
      <c r="A78" s="50">
        <v>14</v>
      </c>
      <c r="B78" s="51" t="s">
        <v>99</v>
      </c>
      <c r="C78" s="52">
        <v>-83.651002399999996</v>
      </c>
      <c r="D78" s="52">
        <v>-111.24599140000001</v>
      </c>
      <c r="E78" s="52">
        <v>-124.28177769999999</v>
      </c>
      <c r="F78" s="52">
        <v>-86.306992399999999</v>
      </c>
      <c r="G78" s="52">
        <v>-105.39966620000001</v>
      </c>
      <c r="H78" s="52">
        <v>-86.082780099999994</v>
      </c>
    </row>
    <row r="79" spans="1:8" ht="15.75" x14ac:dyDescent="0.25">
      <c r="A79" s="50">
        <v>15</v>
      </c>
      <c r="B79" s="51" t="s">
        <v>100</v>
      </c>
      <c r="C79" s="56">
        <f t="shared" ref="C79:H79" si="4">+C77+C78</f>
        <v>58061.759576000004</v>
      </c>
      <c r="D79" s="56">
        <f t="shared" si="4"/>
        <v>62170.399225300011</v>
      </c>
      <c r="E79" s="56">
        <f t="shared" si="4"/>
        <v>60564.129917399994</v>
      </c>
      <c r="F79" s="56">
        <f t="shared" si="4"/>
        <v>85853.504940399987</v>
      </c>
      <c r="G79" s="56">
        <f t="shared" si="4"/>
        <v>59840.856140400014</v>
      </c>
      <c r="H79" s="56">
        <f t="shared" si="4"/>
        <v>73387.513090599998</v>
      </c>
    </row>
    <row r="80" spans="1:8" ht="15.75" x14ac:dyDescent="0.25">
      <c r="A80" s="50">
        <v>16</v>
      </c>
      <c r="B80" s="61" t="s">
        <v>101</v>
      </c>
      <c r="C80" s="54">
        <v>99.917348900000036</v>
      </c>
      <c r="D80" s="54">
        <v>121.51285749999997</v>
      </c>
      <c r="E80" s="54">
        <v>830.52488302222287</v>
      </c>
      <c r="F80" s="54">
        <v>1048.6834205999987</v>
      </c>
      <c r="G80" s="54">
        <v>887.78007819999993</v>
      </c>
      <c r="H80" s="54"/>
    </row>
    <row r="81" spans="1:8" ht="16.5" thickBot="1" x14ac:dyDescent="0.3">
      <c r="A81" s="62"/>
      <c r="B81" s="63" t="s">
        <v>102</v>
      </c>
      <c r="C81" s="64">
        <f t="shared" ref="C81:H81" si="5">+C79+C80</f>
        <v>58161.676924900006</v>
      </c>
      <c r="D81" s="64">
        <f t="shared" si="5"/>
        <v>62291.912082800009</v>
      </c>
      <c r="E81" s="64">
        <f t="shared" si="5"/>
        <v>61394.65480042222</v>
      </c>
      <c r="F81" s="64">
        <f t="shared" si="5"/>
        <v>86902.188360999993</v>
      </c>
      <c r="G81" s="64">
        <f t="shared" si="5"/>
        <v>60728.636218600011</v>
      </c>
      <c r="H81" s="64">
        <f t="shared" si="5"/>
        <v>73387.513090599998</v>
      </c>
    </row>
    <row r="82" spans="1:8" ht="15.75" x14ac:dyDescent="0.25">
      <c r="A82" s="65"/>
      <c r="B82" s="66"/>
      <c r="C82" s="67"/>
      <c r="D82" s="67"/>
      <c r="E82" s="67"/>
      <c r="F82" s="67"/>
      <c r="G82" s="67"/>
      <c r="H82" s="67"/>
    </row>
    <row r="83" spans="1:8" ht="15.75" thickBot="1" x14ac:dyDescent="0.3">
      <c r="A83" s="45"/>
      <c r="B83" s="46"/>
      <c r="C83" s="46"/>
      <c r="F83" s="3" t="s">
        <v>4</v>
      </c>
    </row>
    <row r="84" spans="1:8" x14ac:dyDescent="0.25">
      <c r="A84" s="47" t="s">
        <v>5</v>
      </c>
      <c r="B84" s="48" t="s">
        <v>6</v>
      </c>
      <c r="C84" s="49" t="s">
        <v>7</v>
      </c>
      <c r="D84" s="49" t="s">
        <v>8</v>
      </c>
      <c r="E84" s="49" t="s">
        <v>9</v>
      </c>
      <c r="F84" s="49" t="s">
        <v>10</v>
      </c>
      <c r="G84" s="49" t="s">
        <v>11</v>
      </c>
      <c r="H84" s="49" t="s">
        <v>12</v>
      </c>
    </row>
    <row r="85" spans="1:8" x14ac:dyDescent="0.25">
      <c r="A85" s="32">
        <v>1</v>
      </c>
      <c r="B85" s="68" t="s">
        <v>59</v>
      </c>
      <c r="C85" s="31"/>
      <c r="D85" s="32"/>
      <c r="E85" s="32"/>
      <c r="F85" s="32"/>
      <c r="G85" s="32"/>
      <c r="H85" s="32"/>
    </row>
    <row r="86" spans="1:8" x14ac:dyDescent="0.25">
      <c r="A86" s="32"/>
      <c r="B86" s="69" t="s">
        <v>103</v>
      </c>
      <c r="C86" s="70">
        <v>0</v>
      </c>
      <c r="D86" s="71">
        <v>0</v>
      </c>
      <c r="E86" s="71">
        <v>0</v>
      </c>
      <c r="F86" s="71">
        <v>0</v>
      </c>
      <c r="G86" s="71">
        <v>0</v>
      </c>
      <c r="H86" s="71">
        <v>0</v>
      </c>
    </row>
    <row r="87" spans="1:8" x14ac:dyDescent="0.25">
      <c r="A87" s="32"/>
      <c r="B87" s="32" t="s">
        <v>104</v>
      </c>
      <c r="C87" s="70">
        <v>0</v>
      </c>
      <c r="D87" s="70">
        <v>46.544878699999998</v>
      </c>
      <c r="E87" s="70">
        <v>0</v>
      </c>
      <c r="F87" s="70">
        <v>0</v>
      </c>
      <c r="G87" s="70">
        <v>0</v>
      </c>
      <c r="H87" s="70">
        <v>0</v>
      </c>
    </row>
    <row r="88" spans="1:8" x14ac:dyDescent="0.25">
      <c r="A88" s="32"/>
      <c r="B88" s="32" t="s">
        <v>105</v>
      </c>
      <c r="C88" s="70">
        <v>0</v>
      </c>
      <c r="D88" s="70">
        <v>19.522382100000016</v>
      </c>
      <c r="E88" s="70">
        <v>0</v>
      </c>
      <c r="F88" s="70">
        <v>0</v>
      </c>
      <c r="G88" s="70">
        <v>0</v>
      </c>
      <c r="H88" s="70">
        <v>0</v>
      </c>
    </row>
    <row r="89" spans="1:8" x14ac:dyDescent="0.25">
      <c r="A89" s="32"/>
      <c r="B89" s="72" t="s">
        <v>106</v>
      </c>
      <c r="C89" s="37">
        <f t="shared" ref="C89:H89" si="6">+SUM(C86:C88)</f>
        <v>0</v>
      </c>
      <c r="D89" s="37">
        <f t="shared" si="6"/>
        <v>66.067260800000014</v>
      </c>
      <c r="E89" s="37">
        <f t="shared" si="6"/>
        <v>0</v>
      </c>
      <c r="F89" s="37">
        <f t="shared" si="6"/>
        <v>0</v>
      </c>
      <c r="G89" s="37">
        <f t="shared" si="6"/>
        <v>0</v>
      </c>
      <c r="H89" s="37">
        <f t="shared" si="6"/>
        <v>0</v>
      </c>
    </row>
    <row r="90" spans="1:8" x14ac:dyDescent="0.25">
      <c r="A90" s="32"/>
      <c r="B90" s="32"/>
      <c r="C90" s="38">
        <f t="shared" ref="C90:H90" si="7">+C89-C47</f>
        <v>0</v>
      </c>
      <c r="D90" s="38">
        <f t="shared" si="7"/>
        <v>0</v>
      </c>
      <c r="E90" s="38">
        <f t="shared" si="7"/>
        <v>0</v>
      </c>
      <c r="F90" s="38">
        <f t="shared" si="7"/>
        <v>0</v>
      </c>
      <c r="G90" s="38">
        <f t="shared" si="7"/>
        <v>0</v>
      </c>
      <c r="H90" s="38">
        <f t="shared" si="7"/>
        <v>0</v>
      </c>
    </row>
    <row r="91" spans="1:8" x14ac:dyDescent="0.25">
      <c r="A91" s="32">
        <v>2</v>
      </c>
      <c r="B91" s="72" t="s">
        <v>107</v>
      </c>
      <c r="C91" s="31"/>
      <c r="D91" s="32"/>
      <c r="E91" s="32"/>
      <c r="F91" s="32"/>
      <c r="G91" s="32"/>
      <c r="H91" s="32"/>
    </row>
    <row r="92" spans="1:8" x14ac:dyDescent="0.25">
      <c r="A92" s="32"/>
      <c r="B92" s="32" t="s">
        <v>108</v>
      </c>
      <c r="C92" s="70">
        <v>274.01299</v>
      </c>
      <c r="D92" s="70">
        <v>280.75529</v>
      </c>
      <c r="E92" s="70">
        <v>272.14147000000003</v>
      </c>
      <c r="F92" s="70">
        <v>256.2665422</v>
      </c>
      <c r="G92" s="70">
        <v>322.01049260000002</v>
      </c>
      <c r="H92" s="70">
        <v>322.98701999999997</v>
      </c>
    </row>
    <row r="93" spans="1:8" x14ac:dyDescent="0.25">
      <c r="A93" s="32"/>
      <c r="B93" s="32" t="s">
        <v>109</v>
      </c>
      <c r="C93" s="70">
        <v>6.7348499999999998</v>
      </c>
      <c r="D93" s="70">
        <v>6.1180899999999996</v>
      </c>
      <c r="E93" s="70">
        <v>11.936959999999999</v>
      </c>
      <c r="F93" s="70">
        <v>13.099589999999999</v>
      </c>
      <c r="G93" s="70">
        <v>9.9123699999999992</v>
      </c>
      <c r="H93" s="70">
        <v>5.4141500000000002</v>
      </c>
    </row>
    <row r="94" spans="1:8" x14ac:dyDescent="0.25">
      <c r="A94" s="32"/>
      <c r="B94" s="32" t="s">
        <v>110</v>
      </c>
      <c r="C94" s="70">
        <v>0</v>
      </c>
      <c r="D94" s="70">
        <v>0</v>
      </c>
      <c r="E94" s="70">
        <v>0</v>
      </c>
      <c r="F94" s="70">
        <v>-2.1316282072803006E-14</v>
      </c>
      <c r="G94" s="70">
        <v>0</v>
      </c>
      <c r="H94" s="70">
        <v>0</v>
      </c>
    </row>
    <row r="95" spans="1:8" x14ac:dyDescent="0.25">
      <c r="A95" s="32"/>
      <c r="B95" s="72" t="s">
        <v>106</v>
      </c>
      <c r="C95" s="37">
        <f t="shared" ref="C95:H95" si="8">SUM(C92:C94)</f>
        <v>280.74784</v>
      </c>
      <c r="D95" s="37">
        <f t="shared" si="8"/>
        <v>286.87338</v>
      </c>
      <c r="E95" s="37">
        <f t="shared" si="8"/>
        <v>284.07843000000003</v>
      </c>
      <c r="F95" s="37">
        <f t="shared" si="8"/>
        <v>269.36613219999998</v>
      </c>
      <c r="G95" s="37">
        <f t="shared" si="8"/>
        <v>331.92286260000003</v>
      </c>
      <c r="H95" s="37">
        <f t="shared" si="8"/>
        <v>328.40116999999998</v>
      </c>
    </row>
    <row r="96" spans="1:8" s="3" customFormat="1" x14ac:dyDescent="0.25">
      <c r="A96" s="32"/>
      <c r="B96" s="32"/>
      <c r="C96" s="70">
        <f t="shared" ref="C96:H96" si="9">+C95-C16</f>
        <v>0</v>
      </c>
      <c r="D96" s="70">
        <f t="shared" si="9"/>
        <v>0</v>
      </c>
      <c r="E96" s="70">
        <f t="shared" si="9"/>
        <v>0</v>
      </c>
      <c r="F96" s="70">
        <f t="shared" si="9"/>
        <v>0</v>
      </c>
      <c r="G96" s="70">
        <f t="shared" si="9"/>
        <v>0</v>
      </c>
      <c r="H96" s="70">
        <f t="shared" si="9"/>
        <v>0</v>
      </c>
    </row>
    <row r="97" spans="1:8" s="3" customFormat="1" x14ac:dyDescent="0.25">
      <c r="A97" s="32">
        <v>3</v>
      </c>
      <c r="B97" s="72" t="s">
        <v>99</v>
      </c>
      <c r="C97" s="31"/>
      <c r="D97" s="32"/>
      <c r="E97" s="32"/>
      <c r="F97" s="32"/>
      <c r="G97" s="32"/>
      <c r="H97" s="32"/>
    </row>
    <row r="98" spans="1:8" s="3" customFormat="1" x14ac:dyDescent="0.25">
      <c r="A98" s="32"/>
      <c r="B98" s="32" t="s">
        <v>111</v>
      </c>
      <c r="C98" s="73">
        <v>-72.442653700000008</v>
      </c>
      <c r="D98" s="73">
        <v>-94.658372599999993</v>
      </c>
      <c r="E98" s="73">
        <v>-109.85930620000001</v>
      </c>
      <c r="F98" s="73">
        <v>-77.683726500000006</v>
      </c>
      <c r="G98" s="73">
        <v>-93.003648700000014</v>
      </c>
      <c r="H98" s="73">
        <v>-83.600493</v>
      </c>
    </row>
    <row r="99" spans="1:8" s="3" customFormat="1" x14ac:dyDescent="0.25">
      <c r="A99" s="32"/>
      <c r="B99" s="32" t="s">
        <v>112</v>
      </c>
      <c r="C99" s="73">
        <v>0</v>
      </c>
      <c r="D99" s="73">
        <v>0</v>
      </c>
      <c r="E99" s="73">
        <v>0</v>
      </c>
      <c r="F99" s="73">
        <v>0</v>
      </c>
      <c r="G99" s="73">
        <v>0</v>
      </c>
      <c r="H99" s="73">
        <v>0</v>
      </c>
    </row>
    <row r="100" spans="1:8" s="3" customFormat="1" x14ac:dyDescent="0.25">
      <c r="A100" s="32"/>
      <c r="B100" s="32" t="s">
        <v>113</v>
      </c>
      <c r="C100" s="73">
        <v>0</v>
      </c>
      <c r="D100" s="73">
        <v>0</v>
      </c>
      <c r="E100" s="73">
        <v>0</v>
      </c>
      <c r="F100" s="73">
        <v>0</v>
      </c>
      <c r="G100" s="73">
        <v>0</v>
      </c>
      <c r="H100" s="73">
        <v>0</v>
      </c>
    </row>
    <row r="101" spans="1:8" s="3" customFormat="1" x14ac:dyDescent="0.25">
      <c r="A101" s="32"/>
      <c r="B101" s="32" t="s">
        <v>114</v>
      </c>
      <c r="C101" s="73">
        <v>-5.0275787000000003</v>
      </c>
      <c r="D101" s="73">
        <v>-6.2448287999999996</v>
      </c>
      <c r="E101" s="73">
        <v>-7.2397394999999998</v>
      </c>
      <c r="F101" s="73">
        <v>-2.3658559000000001</v>
      </c>
      <c r="G101" s="73">
        <v>-1.2514075</v>
      </c>
      <c r="H101" s="73">
        <v>-0.93065130000000007</v>
      </c>
    </row>
    <row r="102" spans="1:8" s="3" customFormat="1" x14ac:dyDescent="0.25">
      <c r="A102" s="32"/>
      <c r="B102" s="74" t="s">
        <v>115</v>
      </c>
      <c r="C102" s="73">
        <v>-6.1807699999999999</v>
      </c>
      <c r="D102" s="73">
        <v>-10.342790000000001</v>
      </c>
      <c r="E102" s="73">
        <v>-7.1827319999999997</v>
      </c>
      <c r="F102" s="73">
        <v>-6.2574100000000001</v>
      </c>
      <c r="G102" s="73">
        <v>-11.14461</v>
      </c>
      <c r="H102" s="73">
        <v>-1.5516357999999999</v>
      </c>
    </row>
    <row r="103" spans="1:8" s="3" customFormat="1" x14ac:dyDescent="0.25">
      <c r="A103" s="32"/>
      <c r="B103" s="74" t="s">
        <v>110</v>
      </c>
      <c r="C103" s="73">
        <v>0</v>
      </c>
      <c r="D103" s="73">
        <v>0</v>
      </c>
      <c r="E103" s="73">
        <v>0</v>
      </c>
      <c r="F103" s="73">
        <v>0</v>
      </c>
      <c r="G103" s="73">
        <v>0</v>
      </c>
      <c r="H103" s="73">
        <v>0</v>
      </c>
    </row>
    <row r="104" spans="1:8" s="3" customFormat="1" x14ac:dyDescent="0.25">
      <c r="A104" s="32"/>
      <c r="B104" s="72" t="s">
        <v>106</v>
      </c>
      <c r="C104" s="41">
        <f t="shared" ref="C104:H104" si="10">+SUM(C98:C103)</f>
        <v>-83.65100240000001</v>
      </c>
      <c r="D104" s="41">
        <f t="shared" si="10"/>
        <v>-111.24599139999998</v>
      </c>
      <c r="E104" s="41">
        <f t="shared" si="10"/>
        <v>-124.28177770000001</v>
      </c>
      <c r="F104" s="41">
        <f t="shared" si="10"/>
        <v>-86.306992400000013</v>
      </c>
      <c r="G104" s="41">
        <f t="shared" si="10"/>
        <v>-105.39966620000001</v>
      </c>
      <c r="H104" s="41">
        <f t="shared" si="10"/>
        <v>-86.082780099999994</v>
      </c>
    </row>
    <row r="105" spans="1:8" s="3" customFormat="1" x14ac:dyDescent="0.25">
      <c r="A105" s="32"/>
      <c r="B105" s="32"/>
      <c r="C105" s="73">
        <f t="shared" ref="C105:H105" si="11">+C104-C78</f>
        <v>0</v>
      </c>
      <c r="D105" s="73">
        <f t="shared" si="11"/>
        <v>0</v>
      </c>
      <c r="E105" s="73">
        <f t="shared" si="11"/>
        <v>0</v>
      </c>
      <c r="F105" s="73">
        <f t="shared" si="11"/>
        <v>0</v>
      </c>
      <c r="G105" s="73">
        <f t="shared" si="11"/>
        <v>0</v>
      </c>
      <c r="H105" s="73">
        <f t="shared" si="11"/>
        <v>0</v>
      </c>
    </row>
  </sheetData>
  <mergeCells count="5">
    <mergeCell ref="F1:G1"/>
    <mergeCell ref="A2:G2"/>
    <mergeCell ref="C4:G4"/>
    <mergeCell ref="C5:G5"/>
    <mergeCell ref="H42:H43"/>
  </mergeCells>
  <pageMargins left="0.5" right="0.5" top="0.5" bottom="0.5" header="0.5" footer="0.5"/>
  <pageSetup scale="59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5"/>
  <sheetViews>
    <sheetView topLeftCell="C60" workbookViewId="0">
      <selection activeCell="H78" sqref="H78:H81"/>
    </sheetView>
  </sheetViews>
  <sheetFormatPr defaultColWidth="9.140625" defaultRowHeight="15" x14ac:dyDescent="0.25"/>
  <cols>
    <col min="1" max="1" width="7.140625" style="3" customWidth="1"/>
    <col min="2" max="2" width="48" style="3" customWidth="1"/>
    <col min="3" max="3" width="14" style="2" customWidth="1"/>
    <col min="4" max="5" width="14.28515625" style="3" customWidth="1"/>
    <col min="6" max="6" width="13.7109375" style="3" customWidth="1"/>
    <col min="7" max="7" width="12.85546875" style="3" customWidth="1"/>
    <col min="8" max="8" width="12.28515625" style="3" customWidth="1"/>
    <col min="9" max="16384" width="9.140625" style="2"/>
  </cols>
  <sheetData>
    <row r="1" spans="1:8" x14ac:dyDescent="0.25">
      <c r="A1" s="75"/>
      <c r="B1" s="75"/>
      <c r="C1" s="75"/>
      <c r="D1" s="75"/>
      <c r="E1" s="75"/>
      <c r="F1" s="101" t="s">
        <v>116</v>
      </c>
      <c r="G1" s="101"/>
    </row>
    <row r="2" spans="1:8" x14ac:dyDescent="0.25">
      <c r="A2" s="101" t="s">
        <v>0</v>
      </c>
      <c r="B2" s="101"/>
      <c r="C2" s="101"/>
      <c r="D2" s="101"/>
      <c r="E2" s="101"/>
      <c r="F2" s="101"/>
      <c r="G2" s="101"/>
    </row>
    <row r="3" spans="1:8" x14ac:dyDescent="0.25">
      <c r="A3" s="75"/>
      <c r="B3" s="75"/>
      <c r="C3" s="75"/>
      <c r="D3" s="75"/>
      <c r="E3" s="75"/>
      <c r="F3" s="75"/>
      <c r="G3" s="75"/>
    </row>
    <row r="4" spans="1:8" x14ac:dyDescent="0.25">
      <c r="A4" s="75"/>
      <c r="B4" s="76" t="s">
        <v>1</v>
      </c>
      <c r="C4" s="102" t="s">
        <v>2</v>
      </c>
      <c r="D4" s="102"/>
      <c r="E4" s="102"/>
      <c r="F4" s="102"/>
      <c r="G4" s="102"/>
    </row>
    <row r="5" spans="1:8" x14ac:dyDescent="0.25">
      <c r="A5" s="75"/>
      <c r="B5" s="76" t="s">
        <v>3</v>
      </c>
      <c r="C5" s="102" t="s">
        <v>133</v>
      </c>
      <c r="D5" s="102"/>
      <c r="E5" s="102"/>
      <c r="F5" s="102"/>
      <c r="G5" s="102"/>
    </row>
    <row r="7" spans="1:8" ht="15.75" thickBot="1" x14ac:dyDescent="0.3">
      <c r="A7" s="45"/>
      <c r="B7" s="46"/>
      <c r="C7" s="46"/>
      <c r="F7" s="3" t="s">
        <v>4</v>
      </c>
    </row>
    <row r="8" spans="1:8" ht="29.25" customHeight="1" x14ac:dyDescent="0.25">
      <c r="A8" s="47" t="s">
        <v>5</v>
      </c>
      <c r="B8" s="48" t="s">
        <v>6</v>
      </c>
      <c r="C8" s="49" t="s">
        <v>7</v>
      </c>
      <c r="D8" s="49" t="s">
        <v>8</v>
      </c>
      <c r="E8" s="49" t="s">
        <v>9</v>
      </c>
      <c r="F8" s="49" t="s">
        <v>10</v>
      </c>
      <c r="G8" s="49" t="s">
        <v>11</v>
      </c>
      <c r="H8" s="49" t="s">
        <v>12</v>
      </c>
    </row>
    <row r="9" spans="1:8" s="3" customFormat="1" ht="15.75" x14ac:dyDescent="0.25">
      <c r="A9" s="50">
        <v>1</v>
      </c>
      <c r="B9" s="51" t="s">
        <v>13</v>
      </c>
      <c r="C9" s="52">
        <v>8448.2547390999989</v>
      </c>
      <c r="D9" s="52">
        <v>10070.884225900001</v>
      </c>
      <c r="E9" s="52">
        <v>8898.7456017000004</v>
      </c>
      <c r="F9" s="52">
        <v>9850.7314223999983</v>
      </c>
      <c r="G9" s="52">
        <v>9669.6185757000003</v>
      </c>
      <c r="H9" s="52">
        <v>10113.104155499997</v>
      </c>
    </row>
    <row r="10" spans="1:8" s="3" customFormat="1" ht="15.75" x14ac:dyDescent="0.25">
      <c r="A10" s="50">
        <v>2</v>
      </c>
      <c r="B10" s="51" t="s">
        <v>14</v>
      </c>
      <c r="C10" s="52">
        <v>9507.4770628000006</v>
      </c>
      <c r="D10" s="52">
        <v>8537.1786927999983</v>
      </c>
      <c r="E10" s="52">
        <v>9674.0272119000019</v>
      </c>
      <c r="F10" s="52">
        <v>10444.5415913</v>
      </c>
      <c r="G10" s="52">
        <v>10846.3237852</v>
      </c>
      <c r="H10" s="52">
        <v>13829.863457200003</v>
      </c>
    </row>
    <row r="11" spans="1:8" s="3" customFormat="1" ht="15.75" x14ac:dyDescent="0.25">
      <c r="A11" s="50">
        <v>3</v>
      </c>
      <c r="B11" s="51" t="s">
        <v>15</v>
      </c>
      <c r="C11" s="52">
        <v>823.40779689999999</v>
      </c>
      <c r="D11" s="52">
        <v>874.76634000000001</v>
      </c>
      <c r="E11" s="52">
        <v>873.72636</v>
      </c>
      <c r="F11" s="52">
        <v>714.50793310000006</v>
      </c>
      <c r="G11" s="52">
        <v>651.80972129999998</v>
      </c>
      <c r="H11" s="52">
        <v>642.99965999999995</v>
      </c>
    </row>
    <row r="12" spans="1:8" s="3" customFormat="1" ht="15.75" x14ac:dyDescent="0.25">
      <c r="A12" s="50">
        <v>4</v>
      </c>
      <c r="B12" s="51" t="s">
        <v>16</v>
      </c>
      <c r="C12" s="52">
        <v>1855.1821528</v>
      </c>
      <c r="D12" s="52">
        <v>1899.1400690999999</v>
      </c>
      <c r="E12" s="52">
        <v>2198.9780936000002</v>
      </c>
      <c r="F12" s="52">
        <v>2687.5392357000001</v>
      </c>
      <c r="G12" s="52">
        <v>3116.2861177</v>
      </c>
      <c r="H12" s="52">
        <v>3430.4870765999995</v>
      </c>
    </row>
    <row r="13" spans="1:8" s="3" customFormat="1" ht="15.75" x14ac:dyDescent="0.25">
      <c r="A13" s="50">
        <v>5</v>
      </c>
      <c r="B13" s="51" t="s">
        <v>17</v>
      </c>
      <c r="C13" s="52">
        <v>695.34524999999996</v>
      </c>
      <c r="D13" s="53">
        <v>674.38163999999995</v>
      </c>
      <c r="E13" s="53">
        <v>698.30790780000007</v>
      </c>
      <c r="F13" s="53">
        <v>717.51074000000006</v>
      </c>
      <c r="G13" s="53">
        <v>708.57429000000002</v>
      </c>
      <c r="H13" s="53">
        <v>658.76062000000002</v>
      </c>
    </row>
    <row r="14" spans="1:8" s="3" customFormat="1" ht="15.75" x14ac:dyDescent="0.25">
      <c r="A14" s="50">
        <v>6</v>
      </c>
      <c r="B14" s="51" t="s">
        <v>18</v>
      </c>
      <c r="C14" s="54"/>
      <c r="D14" s="54"/>
      <c r="E14" s="54"/>
      <c r="F14" s="54"/>
      <c r="G14" s="54"/>
      <c r="H14" s="54"/>
    </row>
    <row r="15" spans="1:8" s="3" customFormat="1" ht="15.75" x14ac:dyDescent="0.25">
      <c r="A15" s="55">
        <v>6.1</v>
      </c>
      <c r="B15" s="51" t="s">
        <v>19</v>
      </c>
      <c r="C15" s="52">
        <v>14.48136</v>
      </c>
      <c r="D15" s="52">
        <v>16.600059999999999</v>
      </c>
      <c r="E15" s="52">
        <v>18.044989999999999</v>
      </c>
      <c r="F15" s="52">
        <v>20.26671</v>
      </c>
      <c r="G15" s="52">
        <v>28.222212000000003</v>
      </c>
      <c r="H15" s="52">
        <v>20.510223999999997</v>
      </c>
    </row>
    <row r="16" spans="1:8" s="3" customFormat="1" ht="15.75" x14ac:dyDescent="0.25">
      <c r="A16" s="55">
        <v>6.2</v>
      </c>
      <c r="B16" s="51" t="s">
        <v>20</v>
      </c>
      <c r="C16" s="52">
        <v>353.241491</v>
      </c>
      <c r="D16" s="52">
        <v>500.68333000000001</v>
      </c>
      <c r="E16" s="52">
        <v>468.45256000000001</v>
      </c>
      <c r="F16" s="52">
        <v>409.97753</v>
      </c>
      <c r="G16" s="52">
        <v>421.88414999999998</v>
      </c>
      <c r="H16" s="52">
        <v>380.85748999999998</v>
      </c>
    </row>
    <row r="17" spans="1:8" s="3" customFormat="1" ht="15.75" x14ac:dyDescent="0.25">
      <c r="A17" s="55">
        <v>6.3</v>
      </c>
      <c r="B17" s="51" t="s">
        <v>21</v>
      </c>
      <c r="C17" s="52">
        <v>669.63131669999996</v>
      </c>
      <c r="D17" s="52">
        <v>702.46121960000005</v>
      </c>
      <c r="E17" s="52">
        <v>754.04670400000009</v>
      </c>
      <c r="F17" s="52">
        <v>728.02058269999998</v>
      </c>
      <c r="G17" s="52">
        <v>641.15865459999998</v>
      </c>
      <c r="H17" s="52">
        <v>622.23323670000002</v>
      </c>
    </row>
    <row r="18" spans="1:8" s="3" customFormat="1" ht="15.75" x14ac:dyDescent="0.25">
      <c r="A18" s="55">
        <v>6.4</v>
      </c>
      <c r="B18" s="51" t="s">
        <v>22</v>
      </c>
      <c r="C18" s="52">
        <v>109.87914790000001</v>
      </c>
      <c r="D18" s="52">
        <v>92.323051800000002</v>
      </c>
      <c r="E18" s="52">
        <v>102.81646559999999</v>
      </c>
      <c r="F18" s="52">
        <v>138.4456236</v>
      </c>
      <c r="G18" s="52">
        <v>144.78287259999999</v>
      </c>
      <c r="H18" s="52">
        <v>134.70993810000002</v>
      </c>
    </row>
    <row r="19" spans="1:8" s="3" customFormat="1" ht="15.75" x14ac:dyDescent="0.25">
      <c r="A19" s="55">
        <v>6.5</v>
      </c>
      <c r="B19" s="51" t="s">
        <v>23</v>
      </c>
      <c r="C19" s="52">
        <v>20.920829999999999</v>
      </c>
      <c r="D19" s="52">
        <v>16.875111</v>
      </c>
      <c r="E19" s="52">
        <v>40.039700000000003</v>
      </c>
      <c r="F19" s="52">
        <v>15.27153</v>
      </c>
      <c r="G19" s="52">
        <v>22.787657999999997</v>
      </c>
      <c r="H19" s="52">
        <v>12.47226</v>
      </c>
    </row>
    <row r="20" spans="1:8" s="3" customFormat="1" ht="15.75" x14ac:dyDescent="0.25">
      <c r="A20" s="55">
        <v>6.6</v>
      </c>
      <c r="B20" s="51" t="s">
        <v>24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</row>
    <row r="21" spans="1:8" s="3" customFormat="1" ht="15.75" x14ac:dyDescent="0.25">
      <c r="A21" s="55">
        <v>6.7</v>
      </c>
      <c r="B21" s="51" t="s">
        <v>25</v>
      </c>
      <c r="C21" s="52">
        <v>0</v>
      </c>
      <c r="D21" s="52">
        <v>0</v>
      </c>
      <c r="E21" s="52">
        <v>0</v>
      </c>
      <c r="F21" s="52">
        <v>0</v>
      </c>
      <c r="G21" s="52">
        <v>0</v>
      </c>
      <c r="H21" s="52">
        <v>0</v>
      </c>
    </row>
    <row r="22" spans="1:8" s="3" customFormat="1" ht="15.75" x14ac:dyDescent="0.25">
      <c r="A22" s="55">
        <v>6.8</v>
      </c>
      <c r="B22" s="51" t="s">
        <v>26</v>
      </c>
      <c r="C22" s="52">
        <v>10.5554676</v>
      </c>
      <c r="D22" s="52">
        <v>24.436439500000002</v>
      </c>
      <c r="E22" s="52">
        <v>50.527455499999995</v>
      </c>
      <c r="F22" s="52">
        <v>58.960235599999997</v>
      </c>
      <c r="G22" s="52">
        <v>69.588660000000004</v>
      </c>
      <c r="H22" s="52">
        <v>77.337875499999996</v>
      </c>
    </row>
    <row r="23" spans="1:8" s="3" customFormat="1" ht="15.75" x14ac:dyDescent="0.25">
      <c r="A23" s="55">
        <v>6.9</v>
      </c>
      <c r="B23" s="51" t="s">
        <v>27</v>
      </c>
      <c r="C23" s="52">
        <v>93.6</v>
      </c>
      <c r="D23" s="52">
        <v>102.96</v>
      </c>
      <c r="E23" s="52">
        <v>102.96</v>
      </c>
      <c r="F23" s="52">
        <v>99.96</v>
      </c>
      <c r="G23" s="52">
        <v>102.96</v>
      </c>
      <c r="H23" s="52">
        <v>102.96</v>
      </c>
    </row>
    <row r="24" spans="1:8" s="3" customFormat="1" ht="15.75" x14ac:dyDescent="0.25">
      <c r="A24" s="55"/>
      <c r="B24" s="51" t="s">
        <v>28</v>
      </c>
      <c r="C24" s="56">
        <f t="shared" ref="C24:H24" si="0">+SUM(C15:C23)</f>
        <v>1272.3096131999996</v>
      </c>
      <c r="D24" s="56">
        <f t="shared" si="0"/>
        <v>1456.3392119000002</v>
      </c>
      <c r="E24" s="56">
        <f t="shared" si="0"/>
        <v>1536.8878751000002</v>
      </c>
      <c r="F24" s="56">
        <f t="shared" si="0"/>
        <v>1470.9022119000001</v>
      </c>
      <c r="G24" s="56">
        <f t="shared" si="0"/>
        <v>1431.3842071999998</v>
      </c>
      <c r="H24" s="56">
        <f t="shared" si="0"/>
        <v>1351.0810243000001</v>
      </c>
    </row>
    <row r="25" spans="1:8" s="3" customFormat="1" ht="15.75" x14ac:dyDescent="0.25">
      <c r="A25" s="55">
        <v>7</v>
      </c>
      <c r="B25" s="51" t="s">
        <v>29</v>
      </c>
      <c r="C25" s="54"/>
      <c r="D25" s="54"/>
      <c r="E25" s="54"/>
      <c r="F25" s="54"/>
      <c r="G25" s="54"/>
      <c r="H25" s="54"/>
    </row>
    <row r="26" spans="1:8" s="3" customFormat="1" ht="15.75" x14ac:dyDescent="0.25">
      <c r="A26" s="55" t="s">
        <v>30</v>
      </c>
      <c r="B26" s="51" t="s">
        <v>31</v>
      </c>
      <c r="C26" s="52">
        <v>11042.203028800001</v>
      </c>
      <c r="D26" s="52">
        <v>11114.0472001</v>
      </c>
      <c r="E26" s="52">
        <v>11904.5406069</v>
      </c>
      <c r="F26" s="52">
        <v>12268.385883199999</v>
      </c>
      <c r="G26" s="52">
        <v>14911.121349200001</v>
      </c>
      <c r="H26" s="52">
        <v>16056.166487199998</v>
      </c>
    </row>
    <row r="27" spans="1:8" s="3" customFormat="1" ht="15.75" x14ac:dyDescent="0.25">
      <c r="A27" s="55" t="s">
        <v>32</v>
      </c>
      <c r="B27" s="51" t="s">
        <v>33</v>
      </c>
      <c r="C27" s="52">
        <v>72.627560000000003</v>
      </c>
      <c r="D27" s="52">
        <v>2911.1524673000004</v>
      </c>
      <c r="E27" s="52">
        <v>1042.2231319</v>
      </c>
      <c r="F27" s="52">
        <v>1135.19841</v>
      </c>
      <c r="G27" s="52">
        <v>1088.6458461</v>
      </c>
      <c r="H27" s="52">
        <v>748.23772389999999</v>
      </c>
    </row>
    <row r="28" spans="1:8" s="3" customFormat="1" ht="15.75" x14ac:dyDescent="0.25">
      <c r="A28" s="55" t="s">
        <v>34</v>
      </c>
      <c r="B28" s="51" t="s">
        <v>35</v>
      </c>
      <c r="C28" s="52">
        <v>384.53115710000003</v>
      </c>
      <c r="D28" s="52">
        <v>135.0521631</v>
      </c>
      <c r="E28" s="52">
        <v>-68.755062100000004</v>
      </c>
      <c r="F28" s="52">
        <v>-53.587440599999994</v>
      </c>
      <c r="G28" s="52">
        <v>2354.1146699999999</v>
      </c>
      <c r="H28" s="52">
        <v>655.22919460000003</v>
      </c>
    </row>
    <row r="29" spans="1:8" s="3" customFormat="1" ht="15.75" x14ac:dyDescent="0.25">
      <c r="A29" s="55" t="s">
        <v>36</v>
      </c>
      <c r="B29" s="51" t="s">
        <v>37</v>
      </c>
      <c r="C29" s="52">
        <v>832.49513639999998</v>
      </c>
      <c r="D29" s="52">
        <v>929.54188409999995</v>
      </c>
      <c r="E29" s="52">
        <v>943.07479599999999</v>
      </c>
      <c r="F29" s="52">
        <v>1000.8146173</v>
      </c>
      <c r="G29" s="52">
        <v>1030.0935590000001</v>
      </c>
      <c r="H29" s="52">
        <v>994.53085469999996</v>
      </c>
    </row>
    <row r="30" spans="1:8" s="3" customFormat="1" ht="15.75" x14ac:dyDescent="0.25">
      <c r="A30" s="55" t="s">
        <v>38</v>
      </c>
      <c r="B30" s="51" t="s">
        <v>39</v>
      </c>
      <c r="C30" s="52">
        <v>1216.838242</v>
      </c>
      <c r="D30" s="52">
        <v>1222.6838347</v>
      </c>
      <c r="E30" s="52">
        <v>1129.8964899</v>
      </c>
      <c r="F30" s="52">
        <v>1273.2863546999999</v>
      </c>
      <c r="G30" s="52">
        <v>2005.6663297999999</v>
      </c>
      <c r="H30" s="52">
        <v>1552.3353852</v>
      </c>
    </row>
    <row r="31" spans="1:8" s="3" customFormat="1" ht="15.75" x14ac:dyDescent="0.25">
      <c r="A31" s="55"/>
      <c r="B31" s="51"/>
      <c r="C31" s="52"/>
      <c r="D31" s="52"/>
      <c r="E31" s="52"/>
      <c r="F31" s="52"/>
      <c r="G31" s="52"/>
      <c r="H31" s="52"/>
    </row>
    <row r="32" spans="1:8" s="3" customFormat="1" ht="15.75" x14ac:dyDescent="0.25">
      <c r="A32" s="55">
        <v>7.2</v>
      </c>
      <c r="B32" s="51" t="s">
        <v>40</v>
      </c>
      <c r="C32" s="52"/>
      <c r="D32" s="52"/>
      <c r="E32" s="52"/>
      <c r="F32" s="52"/>
      <c r="G32" s="52"/>
      <c r="H32" s="52"/>
    </row>
    <row r="33" spans="1:10" s="3" customFormat="1" ht="15.75" x14ac:dyDescent="0.25">
      <c r="A33" s="55" t="s">
        <v>41</v>
      </c>
      <c r="B33" s="51" t="s">
        <v>42</v>
      </c>
      <c r="C33" s="52">
        <v>7.0139474999999996</v>
      </c>
      <c r="D33" s="52">
        <v>8.22837</v>
      </c>
      <c r="E33" s="52">
        <v>5.7593750000000004</v>
      </c>
      <c r="F33" s="52">
        <v>9.8324819999999988</v>
      </c>
      <c r="G33" s="52">
        <v>0</v>
      </c>
      <c r="H33" s="52">
        <v>0</v>
      </c>
    </row>
    <row r="34" spans="1:10" s="3" customFormat="1" ht="15.75" x14ac:dyDescent="0.25">
      <c r="A34" s="55" t="s">
        <v>43</v>
      </c>
      <c r="B34" s="51" t="s">
        <v>44</v>
      </c>
      <c r="C34" s="52">
        <v>866.90178979999985</v>
      </c>
      <c r="D34" s="52">
        <v>943.33241800000008</v>
      </c>
      <c r="E34" s="52">
        <v>1155.5813342000001</v>
      </c>
      <c r="F34" s="52">
        <v>1602.7122654999998</v>
      </c>
      <c r="G34" s="52">
        <v>656.35953839999991</v>
      </c>
      <c r="H34" s="52">
        <v>1066.4643354</v>
      </c>
    </row>
    <row r="35" spans="1:10" s="3" customFormat="1" ht="15.75" x14ac:dyDescent="0.25">
      <c r="A35" s="55" t="s">
        <v>45</v>
      </c>
      <c r="B35" s="51" t="s">
        <v>46</v>
      </c>
      <c r="C35" s="52">
        <v>88.661730000000006</v>
      </c>
      <c r="D35" s="52">
        <v>271.57380999999998</v>
      </c>
      <c r="E35" s="52">
        <v>227.75580649999998</v>
      </c>
      <c r="F35" s="52">
        <v>226.53491579999999</v>
      </c>
      <c r="G35" s="52">
        <v>304.69226070000002</v>
      </c>
      <c r="H35" s="52">
        <v>231.45243450000004</v>
      </c>
    </row>
    <row r="36" spans="1:10" s="3" customFormat="1" ht="15.75" x14ac:dyDescent="0.25">
      <c r="A36" s="55" t="s">
        <v>47</v>
      </c>
      <c r="B36" s="51" t="s">
        <v>48</v>
      </c>
      <c r="C36" s="52">
        <v>234.50180180000001</v>
      </c>
      <c r="D36" s="52">
        <v>230.19612839999999</v>
      </c>
      <c r="E36" s="52">
        <v>202.48752229999999</v>
      </c>
      <c r="F36" s="52">
        <v>237.83559670000002</v>
      </c>
      <c r="G36" s="52">
        <v>209.5422452</v>
      </c>
      <c r="H36" s="52">
        <v>280.57443319999999</v>
      </c>
    </row>
    <row r="37" spans="1:10" s="3" customFormat="1" ht="15.75" x14ac:dyDescent="0.25">
      <c r="A37" s="55" t="s">
        <v>49</v>
      </c>
      <c r="B37" s="51" t="s">
        <v>50</v>
      </c>
      <c r="C37" s="52">
        <v>125.1806936</v>
      </c>
      <c r="D37" s="52">
        <v>170.1983175</v>
      </c>
      <c r="E37" s="52">
        <v>226.346577</v>
      </c>
      <c r="F37" s="52">
        <v>171.25389559999999</v>
      </c>
      <c r="G37" s="52">
        <v>365.6780827</v>
      </c>
      <c r="H37" s="52">
        <v>40.523324699999996</v>
      </c>
    </row>
    <row r="38" spans="1:10" s="3" customFormat="1" ht="15.75" x14ac:dyDescent="0.25">
      <c r="A38" s="55"/>
      <c r="B38" s="51" t="s">
        <v>51</v>
      </c>
      <c r="C38" s="52">
        <f t="shared" ref="C38:H38" si="1">C33+C34+C35+C36+C37</f>
        <v>1322.2599627</v>
      </c>
      <c r="D38" s="52">
        <f t="shared" si="1"/>
        <v>1623.5290439</v>
      </c>
      <c r="E38" s="52">
        <f t="shared" si="1"/>
        <v>1817.9306150000002</v>
      </c>
      <c r="F38" s="52">
        <f t="shared" si="1"/>
        <v>2248.1691555999996</v>
      </c>
      <c r="G38" s="52">
        <f t="shared" si="1"/>
        <v>1536.272127</v>
      </c>
      <c r="H38" s="52">
        <f t="shared" si="1"/>
        <v>1619.0145278</v>
      </c>
    </row>
    <row r="39" spans="1:10" s="3" customFormat="1" ht="15.75" x14ac:dyDescent="0.25">
      <c r="A39" s="55"/>
      <c r="B39" s="51"/>
      <c r="C39" s="57"/>
      <c r="D39" s="57"/>
      <c r="E39" s="57"/>
      <c r="F39" s="57"/>
      <c r="G39" s="57"/>
      <c r="H39" s="57"/>
    </row>
    <row r="40" spans="1:10" s="3" customFormat="1" ht="15.75" x14ac:dyDescent="0.25">
      <c r="A40" s="55">
        <v>7.3</v>
      </c>
      <c r="B40" s="51" t="s">
        <v>52</v>
      </c>
      <c r="C40" s="52">
        <v>289.69629550000002</v>
      </c>
      <c r="D40" s="52">
        <v>373.95361389999999</v>
      </c>
      <c r="E40" s="52">
        <v>217.98117809999999</v>
      </c>
      <c r="F40" s="52">
        <v>201.31703250000001</v>
      </c>
      <c r="G40" s="52">
        <v>-0.52561959999999996</v>
      </c>
      <c r="H40" s="52">
        <v>0</v>
      </c>
    </row>
    <row r="41" spans="1:10" s="3" customFormat="1" ht="15.75" x14ac:dyDescent="0.25">
      <c r="A41" s="55">
        <v>7.4</v>
      </c>
      <c r="B41" s="51" t="s">
        <v>53</v>
      </c>
      <c r="C41" s="52">
        <v>0</v>
      </c>
      <c r="D41" s="52">
        <v>0</v>
      </c>
      <c r="E41" s="52">
        <v>0</v>
      </c>
      <c r="F41" s="52">
        <v>1.150442</v>
      </c>
      <c r="G41" s="52">
        <v>0</v>
      </c>
      <c r="H41" s="52">
        <v>0</v>
      </c>
    </row>
    <row r="42" spans="1:10" s="3" customFormat="1" ht="15.75" x14ac:dyDescent="0.25">
      <c r="A42" s="55">
        <v>7.5</v>
      </c>
      <c r="B42" s="51" t="s">
        <v>54</v>
      </c>
      <c r="C42" s="52">
        <v>347.16654489999996</v>
      </c>
      <c r="D42" s="52">
        <v>342.88108880000004</v>
      </c>
      <c r="E42" s="52">
        <v>654.38515729999995</v>
      </c>
      <c r="F42" s="52">
        <v>394.28331400000002</v>
      </c>
      <c r="G42" s="52">
        <v>377.67487469999992</v>
      </c>
      <c r="H42" s="92">
        <v>2321.7631962999999</v>
      </c>
    </row>
    <row r="43" spans="1:10" s="3" customFormat="1" ht="15.75" x14ac:dyDescent="0.25">
      <c r="A43" s="55">
        <v>7.6</v>
      </c>
      <c r="B43" s="51" t="s">
        <v>55</v>
      </c>
      <c r="C43" s="52">
        <v>695.4628431000001</v>
      </c>
      <c r="D43" s="52">
        <v>580.43238210000004</v>
      </c>
      <c r="E43" s="52">
        <v>636.13979429999995</v>
      </c>
      <c r="F43" s="52">
        <v>881.80710470000008</v>
      </c>
      <c r="G43" s="52">
        <v>1094.2197398000001</v>
      </c>
      <c r="H43" s="93"/>
    </row>
    <row r="44" spans="1:10" s="3" customFormat="1" ht="15.75" x14ac:dyDescent="0.25">
      <c r="A44" s="50"/>
      <c r="B44" s="51" t="s">
        <v>56</v>
      </c>
      <c r="C44" s="56">
        <f t="shared" ref="C44:H44" si="2">C26+C38+C40+C41+C42+C43+C27+C28+C29+C30</f>
        <v>16203.280770500001</v>
      </c>
      <c r="D44" s="56">
        <f t="shared" si="2"/>
        <v>19233.273678000001</v>
      </c>
      <c r="E44" s="56">
        <f t="shared" si="2"/>
        <v>18277.416707299999</v>
      </c>
      <c r="F44" s="56">
        <f t="shared" si="2"/>
        <v>19350.824873399997</v>
      </c>
      <c r="G44" s="56">
        <f t="shared" si="2"/>
        <v>24397.282875999994</v>
      </c>
      <c r="H44" s="56">
        <f t="shared" si="2"/>
        <v>23947.277369699998</v>
      </c>
      <c r="J44" s="4"/>
    </row>
    <row r="45" spans="1:10" s="3" customFormat="1" ht="15.75" x14ac:dyDescent="0.25">
      <c r="A45" s="50">
        <v>8</v>
      </c>
      <c r="B45" s="51" t="s">
        <v>57</v>
      </c>
      <c r="C45" s="52">
        <v>3.4399999999999999E-3</v>
      </c>
      <c r="D45" s="52">
        <v>0</v>
      </c>
      <c r="E45" s="52">
        <v>2.4216022000000001</v>
      </c>
      <c r="F45" s="52">
        <v>0.65859649999999992</v>
      </c>
      <c r="G45" s="52">
        <v>4.8116738999999997</v>
      </c>
      <c r="H45" s="52">
        <v>2.0832157000000002</v>
      </c>
    </row>
    <row r="46" spans="1:10" s="3" customFormat="1" ht="15.75" x14ac:dyDescent="0.25">
      <c r="A46" s="50">
        <v>9</v>
      </c>
      <c r="B46" s="51" t="s">
        <v>58</v>
      </c>
      <c r="C46" s="52">
        <v>26.280919999999998</v>
      </c>
      <c r="D46" s="52">
        <v>24.533455099999998</v>
      </c>
      <c r="E46" s="52">
        <v>631.55583000000001</v>
      </c>
      <c r="F46" s="52">
        <v>18.023072200000001</v>
      </c>
      <c r="G46" s="52">
        <v>23.323162000000004</v>
      </c>
      <c r="H46" s="52">
        <v>446.62553780000002</v>
      </c>
    </row>
    <row r="47" spans="1:10" s="3" customFormat="1" ht="15.75" x14ac:dyDescent="0.25">
      <c r="A47" s="50">
        <v>10</v>
      </c>
      <c r="B47" s="51" t="s">
        <v>59</v>
      </c>
      <c r="C47" s="52">
        <v>17.360687599999999</v>
      </c>
      <c r="D47" s="52">
        <v>0</v>
      </c>
      <c r="E47" s="52">
        <v>0</v>
      </c>
      <c r="F47" s="52">
        <v>181.4119</v>
      </c>
      <c r="G47" s="52">
        <v>0</v>
      </c>
      <c r="H47" s="52">
        <v>0</v>
      </c>
    </row>
    <row r="48" spans="1:10" s="3" customFormat="1" ht="15.75" x14ac:dyDescent="0.25">
      <c r="A48" s="50">
        <v>11</v>
      </c>
      <c r="B48" s="51" t="s">
        <v>60</v>
      </c>
      <c r="C48" s="52">
        <v>6019.7192778999997</v>
      </c>
      <c r="D48" s="52">
        <v>6082.3921776999996</v>
      </c>
      <c r="E48" s="52">
        <v>6472.3135770000008</v>
      </c>
      <c r="F48" s="52">
        <v>6663.3489589999999</v>
      </c>
      <c r="G48" s="52">
        <v>6813.0736390000002</v>
      </c>
      <c r="H48" s="52">
        <v>6780.8909624999997</v>
      </c>
    </row>
    <row r="49" spans="1:8" s="3" customFormat="1" ht="15.75" x14ac:dyDescent="0.25">
      <c r="A49" s="50">
        <v>12</v>
      </c>
      <c r="B49" s="51" t="s">
        <v>61</v>
      </c>
      <c r="C49" s="54"/>
      <c r="D49" s="58"/>
      <c r="E49" s="54"/>
      <c r="F49" s="54"/>
      <c r="G49" s="54"/>
      <c r="H49" s="54"/>
    </row>
    <row r="50" spans="1:8" ht="15.75" x14ac:dyDescent="0.25">
      <c r="A50" s="55">
        <v>12.1</v>
      </c>
      <c r="B50" s="51" t="s">
        <v>62</v>
      </c>
      <c r="C50" s="52">
        <v>19.469942899999999</v>
      </c>
      <c r="D50" s="52">
        <v>19.082445100000001</v>
      </c>
      <c r="E50" s="52">
        <v>16.872574</v>
      </c>
      <c r="F50" s="52">
        <v>20.493978799999997</v>
      </c>
      <c r="G50" s="52">
        <v>37.445639999999997</v>
      </c>
      <c r="H50" s="52">
        <v>288.24590260000002</v>
      </c>
    </row>
    <row r="51" spans="1:8" ht="15.75" x14ac:dyDescent="0.25">
      <c r="A51" s="55">
        <v>12.2</v>
      </c>
      <c r="B51" s="51" t="s">
        <v>63</v>
      </c>
      <c r="C51" s="52">
        <v>83.223650000000006</v>
      </c>
      <c r="D51" s="52">
        <v>81.4346879</v>
      </c>
      <c r="E51" s="52">
        <v>83.261318299999999</v>
      </c>
      <c r="F51" s="52">
        <v>84.742526999999995</v>
      </c>
      <c r="G51" s="52">
        <v>83.126810500000005</v>
      </c>
      <c r="H51" s="52">
        <v>18.9047445</v>
      </c>
    </row>
    <row r="52" spans="1:8" ht="15.75" x14ac:dyDescent="0.25">
      <c r="A52" s="55">
        <v>12.3</v>
      </c>
      <c r="B52" s="51" t="s">
        <v>64</v>
      </c>
      <c r="C52" s="52">
        <v>53.714954299999995</v>
      </c>
      <c r="D52" s="52">
        <v>57.258286699999999</v>
      </c>
      <c r="E52" s="52">
        <v>32.894170000000003</v>
      </c>
      <c r="F52" s="52">
        <v>26.70204</v>
      </c>
      <c r="G52" s="52">
        <v>32.034929900000002</v>
      </c>
      <c r="H52" s="52">
        <v>34.969200000000001</v>
      </c>
    </row>
    <row r="53" spans="1:8" ht="15.75" x14ac:dyDescent="0.25">
      <c r="A53" s="55">
        <v>12.4</v>
      </c>
      <c r="B53" s="51" t="s">
        <v>65</v>
      </c>
      <c r="C53" s="52">
        <v>55.161881700000002</v>
      </c>
      <c r="D53" s="52">
        <v>240.5433831</v>
      </c>
      <c r="E53" s="52">
        <v>237.48774</v>
      </c>
      <c r="F53" s="52">
        <v>299.17739820000003</v>
      </c>
      <c r="G53" s="52">
        <v>257.18311899999998</v>
      </c>
      <c r="H53" s="52">
        <v>136.60642099999998</v>
      </c>
    </row>
    <row r="54" spans="1:8" ht="15.75" x14ac:dyDescent="0.25">
      <c r="A54" s="55">
        <v>12.5</v>
      </c>
      <c r="B54" s="51" t="s">
        <v>66</v>
      </c>
      <c r="C54" s="52">
        <v>78.32434889999999</v>
      </c>
      <c r="D54" s="52">
        <v>71.976829600000002</v>
      </c>
      <c r="E54" s="52">
        <v>80.813497400000003</v>
      </c>
      <c r="F54" s="52">
        <v>110.2664961</v>
      </c>
      <c r="G54" s="52">
        <v>146.6191724</v>
      </c>
      <c r="H54" s="52">
        <v>147.7866947</v>
      </c>
    </row>
    <row r="55" spans="1:8" s="3" customFormat="1" ht="15.75" x14ac:dyDescent="0.25">
      <c r="A55" s="55">
        <v>12.6</v>
      </c>
      <c r="B55" s="51" t="s">
        <v>67</v>
      </c>
      <c r="C55" s="52">
        <v>50.514948899999993</v>
      </c>
      <c r="D55" s="52">
        <v>29.754466600000001</v>
      </c>
      <c r="E55" s="52">
        <v>251.30392000000001</v>
      </c>
      <c r="F55" s="52">
        <v>217.16006999999999</v>
      </c>
      <c r="G55" s="52">
        <v>-52.999079999999999</v>
      </c>
      <c r="H55" s="52">
        <v>129.86968999999999</v>
      </c>
    </row>
    <row r="56" spans="1:8" s="3" customFormat="1" ht="15.75" x14ac:dyDescent="0.25">
      <c r="A56" s="55">
        <v>12.7</v>
      </c>
      <c r="B56" s="51" t="s">
        <v>68</v>
      </c>
      <c r="C56" s="52">
        <v>1217.3470364</v>
      </c>
      <c r="D56" s="52">
        <v>463.33839289999997</v>
      </c>
      <c r="E56" s="52">
        <v>378.87277770000003</v>
      </c>
      <c r="F56" s="52">
        <v>4101.8175489000005</v>
      </c>
      <c r="G56" s="52">
        <v>1772.3712634000001</v>
      </c>
      <c r="H56" s="52">
        <v>942.86470159999999</v>
      </c>
    </row>
    <row r="57" spans="1:8" ht="15.75" x14ac:dyDescent="0.25">
      <c r="A57" s="55">
        <v>12.8</v>
      </c>
      <c r="B57" s="51" t="s">
        <v>69</v>
      </c>
      <c r="C57" s="52">
        <v>132.90099050000001</v>
      </c>
      <c r="D57" s="52">
        <v>50.664085500000006</v>
      </c>
      <c r="E57" s="52">
        <v>99.407447599999998</v>
      </c>
      <c r="F57" s="52">
        <v>-43.005247900000008</v>
      </c>
      <c r="G57" s="52">
        <v>-17.994037800000012</v>
      </c>
      <c r="H57" s="52">
        <v>-9.2692067999999779</v>
      </c>
    </row>
    <row r="58" spans="1:8" ht="15.75" x14ac:dyDescent="0.25">
      <c r="A58" s="55">
        <v>12.9</v>
      </c>
      <c r="B58" s="51" t="s">
        <v>70</v>
      </c>
      <c r="C58" s="52">
        <v>7.670255</v>
      </c>
      <c r="D58" s="52">
        <v>8.9537700000000005</v>
      </c>
      <c r="E58" s="52">
        <v>2.7220300000000002</v>
      </c>
      <c r="F58" s="52">
        <v>2.2538399999999998</v>
      </c>
      <c r="G58" s="52">
        <v>4.4121176000000002</v>
      </c>
      <c r="H58" s="52">
        <v>1.5866100000000001</v>
      </c>
    </row>
    <row r="59" spans="1:8" ht="15.75" x14ac:dyDescent="0.25">
      <c r="A59" s="59">
        <v>12.1</v>
      </c>
      <c r="B59" s="51" t="s">
        <v>71</v>
      </c>
      <c r="C59" s="52">
        <v>63.868859999999998</v>
      </c>
      <c r="D59" s="52">
        <v>56.494841999999998</v>
      </c>
      <c r="E59" s="52">
        <v>42.912421500000001</v>
      </c>
      <c r="F59" s="52">
        <v>44.690379999999998</v>
      </c>
      <c r="G59" s="52">
        <v>52.553009600000003</v>
      </c>
      <c r="H59" s="52">
        <v>31.382619999999999</v>
      </c>
    </row>
    <row r="60" spans="1:8" ht="15.75" x14ac:dyDescent="0.25">
      <c r="A60" s="59">
        <v>12.11</v>
      </c>
      <c r="B60" s="51" t="s">
        <v>72</v>
      </c>
      <c r="C60" s="52">
        <v>22.643148100000005</v>
      </c>
      <c r="D60" s="52">
        <v>27.000280399999994</v>
      </c>
      <c r="E60" s="52">
        <v>98.841750000000005</v>
      </c>
      <c r="F60" s="52">
        <v>144.08567370000003</v>
      </c>
      <c r="G60" s="52">
        <v>57.343560000000011</v>
      </c>
      <c r="H60" s="52">
        <v>61.447690000000009</v>
      </c>
    </row>
    <row r="61" spans="1:8" ht="15.75" x14ac:dyDescent="0.25">
      <c r="A61" s="59">
        <v>12.12</v>
      </c>
      <c r="B61" s="51" t="s">
        <v>73</v>
      </c>
      <c r="C61" s="52">
        <v>62.010848799999998</v>
      </c>
      <c r="D61" s="52">
        <v>53.554685499999998</v>
      </c>
      <c r="E61" s="52">
        <v>47.400964600000002</v>
      </c>
      <c r="F61" s="52">
        <v>42.024090800000003</v>
      </c>
      <c r="G61" s="52">
        <v>31.29466</v>
      </c>
      <c r="H61" s="52">
        <v>30.049779999999998</v>
      </c>
    </row>
    <row r="62" spans="1:8" ht="15.75" x14ac:dyDescent="0.25">
      <c r="A62" s="59">
        <v>12.13</v>
      </c>
      <c r="B62" s="51" t="s">
        <v>74</v>
      </c>
      <c r="C62" s="52">
        <v>68.035809400000005</v>
      </c>
      <c r="D62" s="52">
        <v>46.502072099999999</v>
      </c>
      <c r="E62" s="52">
        <v>47.286884400000005</v>
      </c>
      <c r="F62" s="52">
        <v>45.009655799999997</v>
      </c>
      <c r="G62" s="52">
        <v>57.607821799999996</v>
      </c>
      <c r="H62" s="52">
        <v>42.187050499999998</v>
      </c>
    </row>
    <row r="63" spans="1:8" ht="15.75" x14ac:dyDescent="0.25">
      <c r="A63" s="59">
        <v>12.14</v>
      </c>
      <c r="B63" s="51" t="s">
        <v>75</v>
      </c>
      <c r="C63" s="52">
        <v>1239.8441835000003</v>
      </c>
      <c r="D63" s="52">
        <v>2483.0098738000002</v>
      </c>
      <c r="E63" s="52">
        <v>1081.2606224000001</v>
      </c>
      <c r="F63" s="52">
        <v>3790.7747485000009</v>
      </c>
      <c r="G63" s="52">
        <v>1264.8652285000001</v>
      </c>
      <c r="H63" s="52">
        <v>1056.9091791999999</v>
      </c>
    </row>
    <row r="64" spans="1:8" ht="15.75" x14ac:dyDescent="0.25">
      <c r="A64" s="59"/>
      <c r="B64" s="51" t="s">
        <v>76</v>
      </c>
      <c r="C64" s="52"/>
      <c r="D64" s="52"/>
      <c r="E64" s="52"/>
      <c r="F64" s="52"/>
      <c r="G64" s="52"/>
      <c r="H64" s="52"/>
    </row>
    <row r="65" spans="1:8" ht="15.75" x14ac:dyDescent="0.25">
      <c r="A65" s="59" t="s">
        <v>77</v>
      </c>
      <c r="B65" s="60" t="s">
        <v>78</v>
      </c>
      <c r="C65" s="52">
        <v>207.88638760000001</v>
      </c>
      <c r="D65" s="52">
        <v>216.26689109999998</v>
      </c>
      <c r="E65" s="52">
        <v>192.82401579999998</v>
      </c>
      <c r="F65" s="52">
        <v>231.91818039999998</v>
      </c>
      <c r="G65" s="52">
        <v>286.5629763</v>
      </c>
      <c r="H65" s="52">
        <v>283.28853889999999</v>
      </c>
    </row>
    <row r="66" spans="1:8" ht="15.75" x14ac:dyDescent="0.25">
      <c r="A66" s="59" t="s">
        <v>79</v>
      </c>
      <c r="B66" s="60" t="s">
        <v>80</v>
      </c>
      <c r="C66" s="52">
        <v>382.28021999999999</v>
      </c>
      <c r="D66" s="52">
        <v>1764.88123</v>
      </c>
      <c r="E66" s="52">
        <v>362.46715</v>
      </c>
      <c r="F66" s="52">
        <v>-10.071289999999999</v>
      </c>
      <c r="G66" s="52">
        <v>398.21116000000001</v>
      </c>
      <c r="H66" s="52">
        <v>128.90862000000001</v>
      </c>
    </row>
    <row r="67" spans="1:8" ht="15.75" x14ac:dyDescent="0.25">
      <c r="A67" s="59" t="s">
        <v>81</v>
      </c>
      <c r="B67" s="60" t="s">
        <v>82</v>
      </c>
      <c r="C67" s="52">
        <v>31.440560000000001</v>
      </c>
      <c r="D67" s="52">
        <v>14.06926</v>
      </c>
      <c r="E67" s="52">
        <v>8.5003299999999999</v>
      </c>
      <c r="F67" s="52">
        <v>11.34633</v>
      </c>
      <c r="G67" s="52">
        <v>8.9706200000000003</v>
      </c>
      <c r="H67" s="52">
        <v>29.386220499999997</v>
      </c>
    </row>
    <row r="68" spans="1:8" ht="15.75" x14ac:dyDescent="0.25">
      <c r="A68" s="59" t="s">
        <v>83</v>
      </c>
      <c r="B68" s="60" t="s">
        <v>84</v>
      </c>
      <c r="C68" s="52">
        <v>10.238799499999999</v>
      </c>
      <c r="D68" s="52">
        <v>6.0814708</v>
      </c>
      <c r="E68" s="52">
        <v>3.2666974999999998</v>
      </c>
      <c r="F68" s="52">
        <v>3.9146836</v>
      </c>
      <c r="G68" s="52">
        <v>2.9607199999999998</v>
      </c>
      <c r="H68" s="52">
        <v>4.7485292999999995</v>
      </c>
    </row>
    <row r="69" spans="1:8" ht="15.75" x14ac:dyDescent="0.25">
      <c r="A69" s="59" t="s">
        <v>85</v>
      </c>
      <c r="B69" s="60" t="s">
        <v>86</v>
      </c>
      <c r="C69" s="52">
        <v>418.4008283</v>
      </c>
      <c r="D69" s="52">
        <v>319.26150680000001</v>
      </c>
      <c r="E69" s="52">
        <v>326.5034339</v>
      </c>
      <c r="F69" s="52">
        <v>404.56996470000001</v>
      </c>
      <c r="G69" s="52">
        <v>412.619529</v>
      </c>
      <c r="H69" s="52">
        <v>442.26539819999999</v>
      </c>
    </row>
    <row r="70" spans="1:8" ht="15.75" x14ac:dyDescent="0.25">
      <c r="A70" s="59" t="s">
        <v>87</v>
      </c>
      <c r="B70" s="60" t="s">
        <v>88</v>
      </c>
      <c r="C70" s="52">
        <v>0</v>
      </c>
      <c r="D70" s="52">
        <v>0</v>
      </c>
      <c r="E70" s="52">
        <v>0</v>
      </c>
      <c r="F70" s="52">
        <v>0</v>
      </c>
      <c r="G70" s="52">
        <v>8.5451099999999993</v>
      </c>
      <c r="H70" s="52">
        <v>0.83399999999999996</v>
      </c>
    </row>
    <row r="71" spans="1:8" ht="15.75" x14ac:dyDescent="0.25">
      <c r="A71" s="59" t="s">
        <v>89</v>
      </c>
      <c r="B71" s="60" t="s">
        <v>90</v>
      </c>
      <c r="C71" s="52">
        <v>0</v>
      </c>
      <c r="D71" s="52">
        <v>0</v>
      </c>
      <c r="E71" s="52">
        <v>0</v>
      </c>
      <c r="F71" s="52">
        <v>3036.9426392999999</v>
      </c>
      <c r="G71" s="52">
        <v>0</v>
      </c>
      <c r="H71" s="52">
        <v>0</v>
      </c>
    </row>
    <row r="72" spans="1:8" ht="15.75" x14ac:dyDescent="0.25">
      <c r="A72" s="59" t="s">
        <v>91</v>
      </c>
      <c r="B72" s="60" t="s">
        <v>92</v>
      </c>
      <c r="C72" s="52"/>
      <c r="D72" s="52"/>
      <c r="E72" s="52"/>
      <c r="F72" s="52">
        <v>0</v>
      </c>
      <c r="G72" s="52">
        <v>0</v>
      </c>
      <c r="H72" s="52"/>
    </row>
    <row r="73" spans="1:8" ht="15.75" x14ac:dyDescent="0.25">
      <c r="A73" s="59" t="s">
        <v>93</v>
      </c>
      <c r="B73" s="60" t="s">
        <v>94</v>
      </c>
      <c r="C73" s="52">
        <v>4.1923440999999997</v>
      </c>
      <c r="D73" s="52">
        <v>2.3412241000000003</v>
      </c>
      <c r="E73" s="52">
        <v>2.8014295000000002</v>
      </c>
      <c r="F73" s="52">
        <v>1.0494722000000001</v>
      </c>
      <c r="G73" s="52">
        <v>0.96637399999999996</v>
      </c>
      <c r="H73" s="52">
        <v>1.7980644000000001</v>
      </c>
    </row>
    <row r="74" spans="1:8" ht="15.75" x14ac:dyDescent="0.25">
      <c r="A74" s="59" t="s">
        <v>95</v>
      </c>
      <c r="B74" s="60" t="s">
        <v>96</v>
      </c>
      <c r="C74" s="52">
        <v>185.40504400000032</v>
      </c>
      <c r="D74" s="52">
        <v>160.10829100000001</v>
      </c>
      <c r="E74" s="52">
        <v>184.89756570000009</v>
      </c>
      <c r="F74" s="52">
        <v>111.10476830000107</v>
      </c>
      <c r="G74" s="52">
        <v>146.02873919999979</v>
      </c>
      <c r="H74" s="52">
        <v>165.67980790000001</v>
      </c>
    </row>
    <row r="75" spans="1:8" ht="15.75" x14ac:dyDescent="0.25">
      <c r="A75" s="59"/>
      <c r="B75" s="51"/>
      <c r="C75" s="52"/>
      <c r="D75" s="52"/>
      <c r="E75" s="52"/>
      <c r="F75" s="52"/>
      <c r="G75" s="52"/>
      <c r="H75" s="52"/>
    </row>
    <row r="76" spans="1:8" ht="15.75" x14ac:dyDescent="0.25">
      <c r="A76" s="50"/>
      <c r="B76" s="51" t="s">
        <v>97</v>
      </c>
      <c r="C76" s="56">
        <f t="shared" ref="C76:H76" si="3">SUM(C50:C63)</f>
        <v>3154.7308584000002</v>
      </c>
      <c r="D76" s="56">
        <f t="shared" si="3"/>
        <v>3689.5681012000005</v>
      </c>
      <c r="E76" s="56">
        <f t="shared" si="3"/>
        <v>2501.3381178999998</v>
      </c>
      <c r="F76" s="56">
        <f t="shared" si="3"/>
        <v>8886.1931999000008</v>
      </c>
      <c r="G76" s="56">
        <f t="shared" si="3"/>
        <v>3725.8642148999998</v>
      </c>
      <c r="H76" s="56">
        <f t="shared" si="3"/>
        <v>2913.5410773000003</v>
      </c>
    </row>
    <row r="77" spans="1:8" ht="15.75" x14ac:dyDescent="0.25">
      <c r="A77" s="50">
        <v>13</v>
      </c>
      <c r="B77" s="51" t="s">
        <v>98</v>
      </c>
      <c r="C77" s="56">
        <f>+C9+C10+C76+C44+C45+C46+C48+C47+C11+C12+C24+C13</f>
        <v>48023.352569199997</v>
      </c>
      <c r="D77" s="56">
        <f>+D9+D10+D76+D44+D45+D46+D48+D47+D11+D12+D24+D13</f>
        <v>52542.457591699997</v>
      </c>
      <c r="E77" s="56">
        <f>E9+E10+E76+E44+E45+E46+E48+E47+E11+E12+E24+E13</f>
        <v>51765.718884499998</v>
      </c>
      <c r="F77" s="56">
        <f>F9+F10+F76+F44+F45+F46+F48+F47+F11+F12+F24+F13</f>
        <v>60986.193735399989</v>
      </c>
      <c r="G77" s="56">
        <f>+G9+G10+G76+G44+G45+G46+G48+G47+G11+G12+G24+G13</f>
        <v>61388.3522629</v>
      </c>
      <c r="H77" s="56">
        <f>+H9+H10+H76+H44+H45+H46+H48+H47+H11+H12+H24+H13</f>
        <v>64116.714156599999</v>
      </c>
    </row>
    <row r="78" spans="1:8" ht="15.75" x14ac:dyDescent="0.25">
      <c r="A78" s="50">
        <v>14</v>
      </c>
      <c r="B78" s="51" t="s">
        <v>99</v>
      </c>
      <c r="C78" s="52">
        <v>-49.803297100000002</v>
      </c>
      <c r="D78" s="52">
        <v>-42.461779100000001</v>
      </c>
      <c r="E78" s="52">
        <v>-36.288577599999996</v>
      </c>
      <c r="F78" s="52">
        <v>-47.462273200000006</v>
      </c>
      <c r="G78" s="52">
        <v>-62.071831100000004</v>
      </c>
      <c r="H78" s="52">
        <v>-59.584294299999996</v>
      </c>
    </row>
    <row r="79" spans="1:8" ht="15.75" x14ac:dyDescent="0.25">
      <c r="A79" s="50">
        <v>15</v>
      </c>
      <c r="B79" s="51" t="s">
        <v>100</v>
      </c>
      <c r="C79" s="56">
        <f t="shared" ref="C79:H79" si="4">+C77+C78</f>
        <v>47973.549272099997</v>
      </c>
      <c r="D79" s="56">
        <f t="shared" si="4"/>
        <v>52499.995812599998</v>
      </c>
      <c r="E79" s="56">
        <f t="shared" si="4"/>
        <v>51729.430306900002</v>
      </c>
      <c r="F79" s="56">
        <f t="shared" si="4"/>
        <v>60938.73146219999</v>
      </c>
      <c r="G79" s="56">
        <f t="shared" si="4"/>
        <v>61326.280431799998</v>
      </c>
      <c r="H79" s="56">
        <f t="shared" si="4"/>
        <v>64057.129862299997</v>
      </c>
    </row>
    <row r="80" spans="1:8" ht="15.75" x14ac:dyDescent="0.25">
      <c r="A80" s="50">
        <v>16</v>
      </c>
      <c r="B80" s="61" t="s">
        <v>101</v>
      </c>
      <c r="C80" s="54">
        <v>433.84071019999976</v>
      </c>
      <c r="D80" s="54">
        <v>542.54782960000057</v>
      </c>
      <c r="E80" s="54">
        <v>617.75612879999994</v>
      </c>
      <c r="F80" s="54">
        <v>743.05891360000123</v>
      </c>
      <c r="G80" s="54">
        <v>853.13843210000005</v>
      </c>
      <c r="H80" s="54"/>
    </row>
    <row r="81" spans="1:8" ht="16.5" thickBot="1" x14ac:dyDescent="0.3">
      <c r="A81" s="62"/>
      <c r="B81" s="63" t="s">
        <v>102</v>
      </c>
      <c r="C81" s="64">
        <f t="shared" ref="C81:H81" si="5">+C79+C80</f>
        <v>48407.389982299996</v>
      </c>
      <c r="D81" s="64">
        <f t="shared" si="5"/>
        <v>53042.543642199998</v>
      </c>
      <c r="E81" s="64">
        <f t="shared" si="5"/>
        <v>52347.186435700001</v>
      </c>
      <c r="F81" s="64">
        <f t="shared" si="5"/>
        <v>61681.790375799988</v>
      </c>
      <c r="G81" s="64">
        <f t="shared" si="5"/>
        <v>62179.418863899999</v>
      </c>
      <c r="H81" s="64">
        <f t="shared" si="5"/>
        <v>64057.129862299997</v>
      </c>
    </row>
    <row r="82" spans="1:8" ht="15.75" x14ac:dyDescent="0.25">
      <c r="A82" s="65"/>
      <c r="B82" s="66"/>
      <c r="C82" s="67"/>
      <c r="D82" s="67"/>
      <c r="E82" s="67"/>
      <c r="F82" s="67"/>
      <c r="G82" s="67"/>
      <c r="H82" s="67"/>
    </row>
    <row r="83" spans="1:8" ht="15.75" thickBot="1" x14ac:dyDescent="0.3">
      <c r="A83" s="45"/>
      <c r="B83" s="46"/>
      <c r="C83" s="46"/>
      <c r="F83" s="3" t="s">
        <v>4</v>
      </c>
    </row>
    <row r="84" spans="1:8" x14ac:dyDescent="0.25">
      <c r="A84" s="47" t="s">
        <v>5</v>
      </c>
      <c r="B84" s="48" t="s">
        <v>6</v>
      </c>
      <c r="C84" s="49" t="s">
        <v>7</v>
      </c>
      <c r="D84" s="49" t="s">
        <v>8</v>
      </c>
      <c r="E84" s="49" t="s">
        <v>9</v>
      </c>
      <c r="F84" s="49" t="s">
        <v>10</v>
      </c>
      <c r="G84" s="49" t="s">
        <v>11</v>
      </c>
      <c r="H84" s="49" t="s">
        <v>12</v>
      </c>
    </row>
    <row r="85" spans="1:8" x14ac:dyDescent="0.25">
      <c r="A85" s="32">
        <v>1</v>
      </c>
      <c r="B85" s="68" t="s">
        <v>59</v>
      </c>
      <c r="C85" s="31"/>
      <c r="D85" s="32"/>
      <c r="E85" s="32"/>
      <c r="F85" s="32"/>
      <c r="G85" s="32"/>
      <c r="H85" s="32"/>
    </row>
    <row r="86" spans="1:8" x14ac:dyDescent="0.25">
      <c r="A86" s="32"/>
      <c r="B86" s="69" t="s">
        <v>103</v>
      </c>
      <c r="C86" s="70">
        <v>0</v>
      </c>
      <c r="D86" s="71">
        <v>0</v>
      </c>
      <c r="E86" s="71">
        <v>0</v>
      </c>
      <c r="F86" s="71">
        <v>0</v>
      </c>
      <c r="G86" s="71">
        <v>0</v>
      </c>
      <c r="H86" s="71">
        <v>0</v>
      </c>
    </row>
    <row r="87" spans="1:8" x14ac:dyDescent="0.25">
      <c r="A87" s="32"/>
      <c r="B87" s="32" t="s">
        <v>104</v>
      </c>
      <c r="C87" s="70">
        <v>0</v>
      </c>
      <c r="D87" s="70">
        <v>0</v>
      </c>
      <c r="E87" s="70">
        <v>0</v>
      </c>
      <c r="F87" s="70">
        <v>364.77789000000001</v>
      </c>
      <c r="G87" s="70">
        <v>0</v>
      </c>
      <c r="H87" s="70">
        <v>0</v>
      </c>
    </row>
    <row r="88" spans="1:8" x14ac:dyDescent="0.25">
      <c r="A88" s="32"/>
      <c r="B88" s="32" t="s">
        <v>105</v>
      </c>
      <c r="C88" s="70">
        <v>17.360687599999999</v>
      </c>
      <c r="D88" s="70">
        <v>0</v>
      </c>
      <c r="E88" s="70">
        <v>0</v>
      </c>
      <c r="F88" s="70">
        <v>-183.36599000000001</v>
      </c>
      <c r="G88" s="70">
        <v>0</v>
      </c>
      <c r="H88" s="70">
        <v>0</v>
      </c>
    </row>
    <row r="89" spans="1:8" x14ac:dyDescent="0.25">
      <c r="A89" s="32"/>
      <c r="B89" s="72" t="s">
        <v>106</v>
      </c>
      <c r="C89" s="37">
        <f t="shared" ref="C89:H89" si="6">+SUM(C86:C88)</f>
        <v>17.360687599999999</v>
      </c>
      <c r="D89" s="37">
        <f t="shared" si="6"/>
        <v>0</v>
      </c>
      <c r="E89" s="37">
        <f t="shared" si="6"/>
        <v>0</v>
      </c>
      <c r="F89" s="37">
        <f t="shared" si="6"/>
        <v>181.4119</v>
      </c>
      <c r="G89" s="37">
        <f t="shared" si="6"/>
        <v>0</v>
      </c>
      <c r="H89" s="37">
        <f t="shared" si="6"/>
        <v>0</v>
      </c>
    </row>
    <row r="90" spans="1:8" x14ac:dyDescent="0.25">
      <c r="A90" s="32"/>
      <c r="B90" s="32"/>
      <c r="C90" s="38">
        <f t="shared" ref="C90:H90" si="7">+C89-C47</f>
        <v>0</v>
      </c>
      <c r="D90" s="38">
        <f t="shared" si="7"/>
        <v>0</v>
      </c>
      <c r="E90" s="38">
        <f t="shared" si="7"/>
        <v>0</v>
      </c>
      <c r="F90" s="38">
        <f t="shared" si="7"/>
        <v>0</v>
      </c>
      <c r="G90" s="38">
        <f t="shared" si="7"/>
        <v>0</v>
      </c>
      <c r="H90" s="38">
        <f t="shared" si="7"/>
        <v>0</v>
      </c>
    </row>
    <row r="91" spans="1:8" x14ac:dyDescent="0.25">
      <c r="A91" s="32">
        <v>2</v>
      </c>
      <c r="B91" s="72" t="s">
        <v>107</v>
      </c>
      <c r="C91" s="31"/>
      <c r="D91" s="32"/>
      <c r="E91" s="32"/>
      <c r="F91" s="32"/>
      <c r="G91" s="32"/>
      <c r="H91" s="32"/>
    </row>
    <row r="92" spans="1:8" x14ac:dyDescent="0.25">
      <c r="A92" s="32"/>
      <c r="B92" s="32" t="s">
        <v>108</v>
      </c>
      <c r="C92" s="70">
        <v>352.31603000000001</v>
      </c>
      <c r="D92" s="70">
        <v>497.83557000000002</v>
      </c>
      <c r="E92" s="70">
        <v>465.87162999999998</v>
      </c>
      <c r="F92" s="70">
        <v>407.03919999999999</v>
      </c>
      <c r="G92" s="70">
        <v>417.75195000000002</v>
      </c>
      <c r="H92" s="70">
        <v>376.76224000000002</v>
      </c>
    </row>
    <row r="93" spans="1:8" x14ac:dyDescent="0.25">
      <c r="A93" s="32"/>
      <c r="B93" s="32" t="s">
        <v>109</v>
      </c>
      <c r="C93" s="70">
        <v>0.900231</v>
      </c>
      <c r="D93" s="70">
        <v>2.78776</v>
      </c>
      <c r="E93" s="70">
        <v>2.5809299999999999</v>
      </c>
      <c r="F93" s="70">
        <v>2.9383300000000001</v>
      </c>
      <c r="G93" s="70">
        <v>4.0321999999999996</v>
      </c>
      <c r="H93" s="70">
        <v>2.4633400000000001</v>
      </c>
    </row>
    <row r="94" spans="1:8" x14ac:dyDescent="0.25">
      <c r="A94" s="32"/>
      <c r="B94" s="32" t="s">
        <v>110</v>
      </c>
      <c r="C94" s="70">
        <v>2.5229999999984321E-2</v>
      </c>
      <c r="D94" s="70">
        <v>5.9999999999993836E-2</v>
      </c>
      <c r="E94" s="70">
        <v>2.3536728122053319E-14</v>
      </c>
      <c r="F94" s="70">
        <v>7.5495165674510645E-15</v>
      </c>
      <c r="G94" s="70">
        <v>9.9999999999955236E-2</v>
      </c>
      <c r="H94" s="70">
        <v>1.6319099999999644</v>
      </c>
    </row>
    <row r="95" spans="1:8" x14ac:dyDescent="0.25">
      <c r="A95" s="32"/>
      <c r="B95" s="72" t="s">
        <v>106</v>
      </c>
      <c r="C95" s="37">
        <f t="shared" ref="C95:H95" si="8">SUM(C92:C94)</f>
        <v>353.241491</v>
      </c>
      <c r="D95" s="37">
        <f t="shared" si="8"/>
        <v>500.68333000000001</v>
      </c>
      <c r="E95" s="37">
        <f t="shared" si="8"/>
        <v>468.45256000000001</v>
      </c>
      <c r="F95" s="37">
        <f t="shared" si="8"/>
        <v>409.97753</v>
      </c>
      <c r="G95" s="37">
        <f t="shared" si="8"/>
        <v>421.88414999999998</v>
      </c>
      <c r="H95" s="37">
        <f t="shared" si="8"/>
        <v>380.85748999999998</v>
      </c>
    </row>
    <row r="96" spans="1:8" s="3" customFormat="1" x14ac:dyDescent="0.25">
      <c r="A96" s="32"/>
      <c r="B96" s="32"/>
      <c r="C96" s="70">
        <f t="shared" ref="C96:H96" si="9">+C95-C16</f>
        <v>0</v>
      </c>
      <c r="D96" s="70">
        <f t="shared" si="9"/>
        <v>0</v>
      </c>
      <c r="E96" s="70">
        <f t="shared" si="9"/>
        <v>0</v>
      </c>
      <c r="F96" s="70">
        <f t="shared" si="9"/>
        <v>0</v>
      </c>
      <c r="G96" s="70">
        <f t="shared" si="9"/>
        <v>0</v>
      </c>
      <c r="H96" s="70">
        <f t="shared" si="9"/>
        <v>0</v>
      </c>
    </row>
    <row r="97" spans="1:8" s="3" customFormat="1" x14ac:dyDescent="0.25">
      <c r="A97" s="32">
        <v>3</v>
      </c>
      <c r="B97" s="72" t="s">
        <v>99</v>
      </c>
      <c r="C97" s="31"/>
      <c r="D97" s="32"/>
      <c r="E97" s="32"/>
      <c r="F97" s="32"/>
      <c r="G97" s="32"/>
      <c r="H97" s="32"/>
    </row>
    <row r="98" spans="1:8" s="3" customFormat="1" x14ac:dyDescent="0.25">
      <c r="A98" s="32"/>
      <c r="B98" s="32" t="s">
        <v>111</v>
      </c>
      <c r="C98" s="73">
        <v>-20.268832100000001</v>
      </c>
      <c r="D98" s="73">
        <v>-24.930289100000003</v>
      </c>
      <c r="E98" s="73">
        <v>-19.981134300000001</v>
      </c>
      <c r="F98" s="73">
        <v>-30.175181500000004</v>
      </c>
      <c r="G98" s="73">
        <v>-49.81226800000001</v>
      </c>
      <c r="H98" s="73">
        <v>-57.439453799999995</v>
      </c>
    </row>
    <row r="99" spans="1:8" s="3" customFormat="1" x14ac:dyDescent="0.25">
      <c r="A99" s="32"/>
      <c r="B99" s="32" t="s">
        <v>112</v>
      </c>
      <c r="C99" s="73">
        <v>0</v>
      </c>
      <c r="D99" s="73">
        <v>0</v>
      </c>
      <c r="E99" s="73">
        <v>0</v>
      </c>
      <c r="F99" s="73">
        <v>0</v>
      </c>
      <c r="G99" s="73">
        <v>0</v>
      </c>
      <c r="H99" s="73">
        <v>0</v>
      </c>
    </row>
    <row r="100" spans="1:8" s="3" customFormat="1" x14ac:dyDescent="0.25">
      <c r="A100" s="32"/>
      <c r="B100" s="32" t="s">
        <v>113</v>
      </c>
      <c r="C100" s="73">
        <v>-6.9285500000000004</v>
      </c>
      <c r="D100" s="73">
        <v>-1.51597</v>
      </c>
      <c r="E100" s="73">
        <v>-2.2427999999999999</v>
      </c>
      <c r="F100" s="73">
        <v>-5.2760800000000003</v>
      </c>
      <c r="G100" s="73">
        <v>-3.1679200000000001</v>
      </c>
      <c r="H100" s="73">
        <v>0</v>
      </c>
    </row>
    <row r="101" spans="1:8" s="3" customFormat="1" x14ac:dyDescent="0.25">
      <c r="A101" s="32"/>
      <c r="B101" s="32" t="s">
        <v>114</v>
      </c>
      <c r="C101" s="73">
        <v>-2.8017799999999999</v>
      </c>
      <c r="D101" s="73">
        <v>-3.30559</v>
      </c>
      <c r="E101" s="73">
        <v>-3.8169933</v>
      </c>
      <c r="F101" s="73">
        <v>-2.7483957000000001</v>
      </c>
      <c r="G101" s="73">
        <v>-1.9104231</v>
      </c>
      <c r="H101" s="73">
        <v>-0.60185449999999996</v>
      </c>
    </row>
    <row r="102" spans="1:8" s="3" customFormat="1" x14ac:dyDescent="0.25">
      <c r="A102" s="32"/>
      <c r="B102" s="74" t="s">
        <v>115</v>
      </c>
      <c r="C102" s="73">
        <v>-19.804134999999999</v>
      </c>
      <c r="D102" s="73">
        <v>-12.70993</v>
      </c>
      <c r="E102" s="73">
        <v>-10.24765</v>
      </c>
      <c r="F102" s="73">
        <v>-9.2626159999999995</v>
      </c>
      <c r="G102" s="73">
        <v>-7.1812199999999997</v>
      </c>
      <c r="H102" s="73">
        <v>-1.542986</v>
      </c>
    </row>
    <row r="103" spans="1:8" s="3" customFormat="1" x14ac:dyDescent="0.25">
      <c r="A103" s="32"/>
      <c r="B103" s="74" t="s">
        <v>110</v>
      </c>
      <c r="C103" s="73">
        <v>0</v>
      </c>
      <c r="D103" s="73">
        <v>0</v>
      </c>
      <c r="E103" s="73">
        <v>0</v>
      </c>
      <c r="F103" s="73">
        <v>0</v>
      </c>
      <c r="G103" s="73">
        <v>0</v>
      </c>
      <c r="H103" s="73">
        <v>0</v>
      </c>
    </row>
    <row r="104" spans="1:8" s="3" customFormat="1" x14ac:dyDescent="0.25">
      <c r="A104" s="32"/>
      <c r="B104" s="72" t="s">
        <v>106</v>
      </c>
      <c r="C104" s="41">
        <f t="shared" ref="C104:H104" si="10">+SUM(C98:C103)</f>
        <v>-49.803297100000002</v>
      </c>
      <c r="D104" s="41">
        <f t="shared" si="10"/>
        <v>-42.461779100000001</v>
      </c>
      <c r="E104" s="41">
        <f t="shared" si="10"/>
        <v>-36.288577599999996</v>
      </c>
      <c r="F104" s="41">
        <f t="shared" si="10"/>
        <v>-47.462273200000006</v>
      </c>
      <c r="G104" s="41">
        <f t="shared" si="10"/>
        <v>-62.071831100000011</v>
      </c>
      <c r="H104" s="41">
        <f t="shared" si="10"/>
        <v>-59.584294299999996</v>
      </c>
    </row>
    <row r="105" spans="1:8" s="3" customFormat="1" x14ac:dyDescent="0.25">
      <c r="A105" s="32"/>
      <c r="B105" s="32"/>
      <c r="C105" s="73">
        <f t="shared" ref="C105:H105" si="11">+C104-C78</f>
        <v>0</v>
      </c>
      <c r="D105" s="73">
        <f t="shared" si="11"/>
        <v>0</v>
      </c>
      <c r="E105" s="73">
        <f t="shared" si="11"/>
        <v>0</v>
      </c>
      <c r="F105" s="73">
        <f t="shared" si="11"/>
        <v>0</v>
      </c>
      <c r="G105" s="73">
        <f t="shared" si="11"/>
        <v>0</v>
      </c>
      <c r="H105" s="73">
        <f t="shared" si="11"/>
        <v>0</v>
      </c>
    </row>
  </sheetData>
  <mergeCells count="5">
    <mergeCell ref="F1:G1"/>
    <mergeCell ref="A2:G2"/>
    <mergeCell ref="C4:G4"/>
    <mergeCell ref="C5:G5"/>
    <mergeCell ref="H42:H43"/>
  </mergeCells>
  <pageMargins left="0.5" right="0.5" top="0.5" bottom="0.5" header="0.5" footer="0.5"/>
  <pageSetup scale="59" fitToHeight="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5"/>
  <sheetViews>
    <sheetView topLeftCell="C55" workbookViewId="0">
      <selection activeCell="H78" sqref="H78:H81"/>
    </sheetView>
  </sheetViews>
  <sheetFormatPr defaultColWidth="9.140625" defaultRowHeight="15" x14ac:dyDescent="0.25"/>
  <cols>
    <col min="1" max="1" width="7.140625" style="3" customWidth="1"/>
    <col min="2" max="2" width="48" style="3" customWidth="1"/>
    <col min="3" max="3" width="14" style="2" customWidth="1"/>
    <col min="4" max="5" width="14.28515625" style="3" customWidth="1"/>
    <col min="6" max="6" width="13.7109375" style="3" customWidth="1"/>
    <col min="7" max="7" width="12.85546875" style="3" customWidth="1"/>
    <col min="8" max="8" width="12.28515625" style="3" customWidth="1"/>
    <col min="9" max="16384" width="9.140625" style="2"/>
  </cols>
  <sheetData>
    <row r="1" spans="1:8" ht="15.75" x14ac:dyDescent="0.25">
      <c r="A1" s="42"/>
      <c r="B1" s="42"/>
      <c r="C1" s="42"/>
      <c r="D1" s="42"/>
      <c r="E1" s="42"/>
      <c r="F1" s="103" t="s">
        <v>120</v>
      </c>
      <c r="G1" s="103"/>
    </row>
    <row r="2" spans="1:8" x14ac:dyDescent="0.25">
      <c r="A2" s="101" t="s">
        <v>0</v>
      </c>
      <c r="B2" s="101"/>
      <c r="C2" s="101"/>
      <c r="D2" s="101"/>
      <c r="E2" s="101"/>
      <c r="F2" s="101"/>
      <c r="G2" s="101"/>
    </row>
    <row r="3" spans="1:8" x14ac:dyDescent="0.25">
      <c r="A3" s="42"/>
      <c r="B3" s="42"/>
      <c r="C3" s="42"/>
      <c r="D3" s="42"/>
      <c r="E3" s="42"/>
      <c r="F3" s="42"/>
      <c r="G3" s="42"/>
    </row>
    <row r="4" spans="1:8" x14ac:dyDescent="0.25">
      <c r="A4" s="42"/>
      <c r="B4" s="76" t="s">
        <v>1</v>
      </c>
      <c r="C4" s="102" t="s">
        <v>2</v>
      </c>
      <c r="D4" s="102"/>
      <c r="E4" s="102"/>
      <c r="F4" s="102"/>
      <c r="G4" s="102"/>
    </row>
    <row r="5" spans="1:8" x14ac:dyDescent="0.25">
      <c r="A5" s="42"/>
      <c r="B5" s="76" t="s">
        <v>3</v>
      </c>
      <c r="C5" s="102" t="s">
        <v>132</v>
      </c>
      <c r="D5" s="102"/>
      <c r="E5" s="102"/>
      <c r="F5" s="102"/>
      <c r="G5" s="102"/>
    </row>
    <row r="7" spans="1:8" ht="15.75" thickBot="1" x14ac:dyDescent="0.3">
      <c r="A7" s="45"/>
      <c r="B7" s="46"/>
      <c r="C7" s="46"/>
      <c r="F7" s="3" t="s">
        <v>4</v>
      </c>
    </row>
    <row r="8" spans="1:8" ht="29.25" customHeight="1" x14ac:dyDescent="0.25">
      <c r="A8" s="47" t="s">
        <v>5</v>
      </c>
      <c r="B8" s="48" t="s">
        <v>6</v>
      </c>
      <c r="C8" s="49" t="s">
        <v>7</v>
      </c>
      <c r="D8" s="49" t="s">
        <v>8</v>
      </c>
      <c r="E8" s="49" t="s">
        <v>9</v>
      </c>
      <c r="F8" s="49" t="s">
        <v>10</v>
      </c>
      <c r="G8" s="49" t="s">
        <v>11</v>
      </c>
      <c r="H8" s="49" t="s">
        <v>12</v>
      </c>
    </row>
    <row r="9" spans="1:8" s="3" customFormat="1" ht="15.75" x14ac:dyDescent="0.25">
      <c r="A9" s="50">
        <v>1</v>
      </c>
      <c r="B9" s="51" t="s">
        <v>13</v>
      </c>
      <c r="C9" s="52">
        <v>5584.9483207000003</v>
      </c>
      <c r="D9" s="52">
        <v>7562.6618694000008</v>
      </c>
      <c r="E9" s="52">
        <v>7305.7079858000006</v>
      </c>
      <c r="F9" s="52">
        <v>7972.9442420999976</v>
      </c>
      <c r="G9" s="52">
        <v>9147.6598256999987</v>
      </c>
      <c r="H9" s="52">
        <v>10455.754155699999</v>
      </c>
    </row>
    <row r="10" spans="1:8" s="3" customFormat="1" ht="15.75" x14ac:dyDescent="0.25">
      <c r="A10" s="50">
        <v>2</v>
      </c>
      <c r="B10" s="51" t="s">
        <v>14</v>
      </c>
      <c r="C10" s="52">
        <v>8370.1808256999993</v>
      </c>
      <c r="D10" s="52">
        <v>9085.3580613000013</v>
      </c>
      <c r="E10" s="52">
        <v>11990.532316700001</v>
      </c>
      <c r="F10" s="52">
        <v>11286.011242799997</v>
      </c>
      <c r="G10" s="52">
        <v>12056.658262100003</v>
      </c>
      <c r="H10" s="52">
        <v>15883.820690799999</v>
      </c>
    </row>
    <row r="11" spans="1:8" s="3" customFormat="1" ht="15.75" x14ac:dyDescent="0.25">
      <c r="A11" s="50">
        <v>3</v>
      </c>
      <c r="B11" s="51" t="s">
        <v>15</v>
      </c>
      <c r="C11" s="52">
        <v>787.94286999999997</v>
      </c>
      <c r="D11" s="52">
        <v>782.97826999999995</v>
      </c>
      <c r="E11" s="52">
        <v>813.85693000000003</v>
      </c>
      <c r="F11" s="52">
        <v>658.15211999999997</v>
      </c>
      <c r="G11" s="52">
        <v>602.58878849999996</v>
      </c>
      <c r="H11" s="52">
        <v>578.15991659999997</v>
      </c>
    </row>
    <row r="12" spans="1:8" s="3" customFormat="1" ht="15.75" x14ac:dyDescent="0.25">
      <c r="A12" s="50">
        <v>4</v>
      </c>
      <c r="B12" s="51" t="s">
        <v>16</v>
      </c>
      <c r="C12" s="52">
        <v>1849.3056933</v>
      </c>
      <c r="D12" s="52">
        <v>1913.9895162</v>
      </c>
      <c r="E12" s="52">
        <v>2258.3494817000001</v>
      </c>
      <c r="F12" s="52">
        <v>2780.2920559000004</v>
      </c>
      <c r="G12" s="52">
        <v>2890.0531116000002</v>
      </c>
      <c r="H12" s="52">
        <v>3409.1328512999999</v>
      </c>
    </row>
    <row r="13" spans="1:8" s="3" customFormat="1" ht="15.75" x14ac:dyDescent="0.25">
      <c r="A13" s="50">
        <v>5</v>
      </c>
      <c r="B13" s="51" t="s">
        <v>17</v>
      </c>
      <c r="C13" s="52">
        <v>904.49625950000006</v>
      </c>
      <c r="D13" s="53">
        <v>1002.9281468</v>
      </c>
      <c r="E13" s="53">
        <v>990.79154000000005</v>
      </c>
      <c r="F13" s="53">
        <v>948.88</v>
      </c>
      <c r="G13" s="53">
        <v>1015.19006</v>
      </c>
      <c r="H13" s="53">
        <v>999.03606129999991</v>
      </c>
    </row>
    <row r="14" spans="1:8" s="3" customFormat="1" ht="15.75" x14ac:dyDescent="0.25">
      <c r="A14" s="50">
        <v>6</v>
      </c>
      <c r="B14" s="51" t="s">
        <v>18</v>
      </c>
      <c r="C14" s="54"/>
      <c r="D14" s="54"/>
      <c r="E14" s="54"/>
      <c r="F14" s="54"/>
      <c r="G14" s="54"/>
      <c r="H14" s="54"/>
    </row>
    <row r="15" spans="1:8" s="3" customFormat="1" ht="15.75" x14ac:dyDescent="0.25">
      <c r="A15" s="55">
        <v>6.1</v>
      </c>
      <c r="B15" s="51" t="s">
        <v>19</v>
      </c>
      <c r="C15" s="52">
        <v>21.721969999999999</v>
      </c>
      <c r="D15" s="52">
        <v>24.900069999999999</v>
      </c>
      <c r="E15" s="52">
        <v>27.067460000000001</v>
      </c>
      <c r="F15" s="52">
        <v>26.70036</v>
      </c>
      <c r="G15" s="52">
        <v>22.833457999999997</v>
      </c>
      <c r="H15" s="52">
        <v>30.765336000000001</v>
      </c>
    </row>
    <row r="16" spans="1:8" s="3" customFormat="1" ht="15.75" x14ac:dyDescent="0.25">
      <c r="A16" s="55">
        <v>6.2</v>
      </c>
      <c r="B16" s="51" t="s">
        <v>20</v>
      </c>
      <c r="C16" s="52">
        <v>514.98035000000004</v>
      </c>
      <c r="D16" s="52">
        <v>664.82941000000005</v>
      </c>
      <c r="E16" s="52">
        <v>644.41296</v>
      </c>
      <c r="F16" s="52">
        <v>619.18845999999996</v>
      </c>
      <c r="G16" s="52">
        <v>1000.77837</v>
      </c>
      <c r="H16" s="52">
        <v>527.36573999999996</v>
      </c>
    </row>
    <row r="17" spans="1:8" s="3" customFormat="1" ht="15.75" x14ac:dyDescent="0.25">
      <c r="A17" s="55">
        <v>6.3</v>
      </c>
      <c r="B17" s="51" t="s">
        <v>21</v>
      </c>
      <c r="C17" s="52">
        <v>717.63568999999995</v>
      </c>
      <c r="D17" s="52">
        <v>778.32481910000001</v>
      </c>
      <c r="E17" s="52">
        <v>795.53742669999997</v>
      </c>
      <c r="F17" s="52">
        <v>769.25847659999999</v>
      </c>
      <c r="G17" s="52">
        <v>677.0915526</v>
      </c>
      <c r="H17" s="52">
        <v>622.98884699999996</v>
      </c>
    </row>
    <row r="18" spans="1:8" s="3" customFormat="1" ht="15.75" x14ac:dyDescent="0.25">
      <c r="A18" s="55">
        <v>6.4</v>
      </c>
      <c r="B18" s="51" t="s">
        <v>22</v>
      </c>
      <c r="C18" s="52">
        <v>120.29407759999999</v>
      </c>
      <c r="D18" s="52">
        <v>130.72825509999998</v>
      </c>
      <c r="E18" s="52">
        <v>128.0391798</v>
      </c>
      <c r="F18" s="52">
        <v>148.72594749999999</v>
      </c>
      <c r="G18" s="52">
        <v>156.97757960000001</v>
      </c>
      <c r="H18" s="52">
        <v>128.24970920000001</v>
      </c>
    </row>
    <row r="19" spans="1:8" s="3" customFormat="1" ht="15.75" x14ac:dyDescent="0.25">
      <c r="A19" s="55">
        <v>6.5</v>
      </c>
      <c r="B19" s="51" t="s">
        <v>23</v>
      </c>
      <c r="C19" s="52">
        <v>0.93940999999999997</v>
      </c>
      <c r="D19" s="52">
        <v>11.63203</v>
      </c>
      <c r="E19" s="52">
        <v>25.753979999999999</v>
      </c>
      <c r="F19" s="52">
        <v>10.633850000000001</v>
      </c>
      <c r="G19" s="52">
        <v>13.74433</v>
      </c>
      <c r="H19" s="52">
        <v>27.26127</v>
      </c>
    </row>
    <row r="20" spans="1:8" s="3" customFormat="1" ht="15.75" x14ac:dyDescent="0.25">
      <c r="A20" s="55">
        <v>6.6</v>
      </c>
      <c r="B20" s="51" t="s">
        <v>24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</row>
    <row r="21" spans="1:8" s="3" customFormat="1" ht="15.75" x14ac:dyDescent="0.25">
      <c r="A21" s="55">
        <v>6.7</v>
      </c>
      <c r="B21" s="51" t="s">
        <v>25</v>
      </c>
      <c r="C21" s="52">
        <v>0</v>
      </c>
      <c r="D21" s="52">
        <v>0</v>
      </c>
      <c r="E21" s="52">
        <v>0</v>
      </c>
      <c r="F21" s="52">
        <v>0</v>
      </c>
      <c r="G21" s="52">
        <v>0</v>
      </c>
      <c r="H21" s="52">
        <v>0</v>
      </c>
    </row>
    <row r="22" spans="1:8" s="3" customFormat="1" ht="15.75" x14ac:dyDescent="0.25">
      <c r="A22" s="55">
        <v>6.8</v>
      </c>
      <c r="B22" s="51" t="s">
        <v>26</v>
      </c>
      <c r="C22" s="52">
        <v>34.919214799999999</v>
      </c>
      <c r="D22" s="52">
        <v>38.949247700000001</v>
      </c>
      <c r="E22" s="52">
        <v>57.047029900000005</v>
      </c>
      <c r="F22" s="52">
        <v>58.214565300000004</v>
      </c>
      <c r="G22" s="52">
        <v>71.416793800000008</v>
      </c>
      <c r="H22" s="52">
        <v>76.66326269999999</v>
      </c>
    </row>
    <row r="23" spans="1:8" s="3" customFormat="1" ht="15.75" x14ac:dyDescent="0.25">
      <c r="A23" s="55">
        <v>6.9</v>
      </c>
      <c r="B23" s="51" t="s">
        <v>27</v>
      </c>
      <c r="C23" s="52">
        <v>83.835620000000006</v>
      </c>
      <c r="D23" s="52">
        <v>92.4</v>
      </c>
      <c r="E23" s="52">
        <v>92.4</v>
      </c>
      <c r="F23" s="52">
        <v>92.4</v>
      </c>
      <c r="G23" s="52">
        <v>92.4</v>
      </c>
      <c r="H23" s="52">
        <v>91.495559999999998</v>
      </c>
    </row>
    <row r="24" spans="1:8" s="3" customFormat="1" ht="15.75" x14ac:dyDescent="0.25">
      <c r="A24" s="55"/>
      <c r="B24" s="51" t="s">
        <v>28</v>
      </c>
      <c r="C24" s="56">
        <f t="shared" ref="C24:H24" si="0">+SUM(C15:C23)</f>
        <v>1494.3263324</v>
      </c>
      <c r="D24" s="56">
        <f t="shared" si="0"/>
        <v>1741.7638319000002</v>
      </c>
      <c r="E24" s="56">
        <f t="shared" si="0"/>
        <v>1770.2580364000003</v>
      </c>
      <c r="F24" s="56">
        <f t="shared" si="0"/>
        <v>1725.1216594000002</v>
      </c>
      <c r="G24" s="56">
        <f t="shared" si="0"/>
        <v>2035.242084</v>
      </c>
      <c r="H24" s="56">
        <f t="shared" si="0"/>
        <v>1504.7897249</v>
      </c>
    </row>
    <row r="25" spans="1:8" s="3" customFormat="1" ht="15.75" x14ac:dyDescent="0.25">
      <c r="A25" s="55">
        <v>7</v>
      </c>
      <c r="B25" s="51" t="s">
        <v>29</v>
      </c>
      <c r="C25" s="54"/>
      <c r="D25" s="54"/>
      <c r="E25" s="54"/>
      <c r="F25" s="54"/>
      <c r="G25" s="54"/>
      <c r="H25" s="54"/>
    </row>
    <row r="26" spans="1:8" s="3" customFormat="1" ht="15.75" x14ac:dyDescent="0.25">
      <c r="A26" s="55" t="s">
        <v>30</v>
      </c>
      <c r="B26" s="51" t="s">
        <v>31</v>
      </c>
      <c r="C26" s="52">
        <v>15204.6709421</v>
      </c>
      <c r="D26" s="52">
        <v>15142.703092600002</v>
      </c>
      <c r="E26" s="52">
        <v>14895.400287899996</v>
      </c>
      <c r="F26" s="52">
        <v>14569.548811800001</v>
      </c>
      <c r="G26" s="52">
        <v>16923.591346200003</v>
      </c>
      <c r="H26" s="52">
        <v>18630.149435299998</v>
      </c>
    </row>
    <row r="27" spans="1:8" s="3" customFormat="1" ht="15.75" x14ac:dyDescent="0.25">
      <c r="A27" s="55" t="s">
        <v>32</v>
      </c>
      <c r="B27" s="51" t="s">
        <v>33</v>
      </c>
      <c r="C27" s="52">
        <v>92.982320000000001</v>
      </c>
      <c r="D27" s="52">
        <v>4085.8939083999999</v>
      </c>
      <c r="E27" s="52">
        <v>1319.4943259000001</v>
      </c>
      <c r="F27" s="52">
        <v>1339.0778</v>
      </c>
      <c r="G27" s="52">
        <v>1283.4581504</v>
      </c>
      <c r="H27" s="52">
        <v>857.89893959999995</v>
      </c>
    </row>
    <row r="28" spans="1:8" s="3" customFormat="1" ht="15.75" x14ac:dyDescent="0.25">
      <c r="A28" s="55" t="s">
        <v>34</v>
      </c>
      <c r="B28" s="51" t="s">
        <v>35</v>
      </c>
      <c r="C28" s="52">
        <v>658.95386129999997</v>
      </c>
      <c r="D28" s="52">
        <v>281.72911160000001</v>
      </c>
      <c r="E28" s="52">
        <v>-104.88055439999999</v>
      </c>
      <c r="F28" s="52">
        <v>-58.576669400000007</v>
      </c>
      <c r="G28" s="52">
        <v>3268.1202119</v>
      </c>
      <c r="H28" s="52">
        <v>872.57266530000004</v>
      </c>
    </row>
    <row r="29" spans="1:8" s="3" customFormat="1" ht="15.75" x14ac:dyDescent="0.25">
      <c r="A29" s="55" t="s">
        <v>36</v>
      </c>
      <c r="B29" s="51" t="s">
        <v>37</v>
      </c>
      <c r="C29" s="52">
        <v>1149.8821794</v>
      </c>
      <c r="D29" s="52">
        <v>1263.6378084</v>
      </c>
      <c r="E29" s="52">
        <v>1240.4697834999999</v>
      </c>
      <c r="F29" s="52">
        <v>1236.2706335</v>
      </c>
      <c r="G29" s="52">
        <v>1271.4958901999998</v>
      </c>
      <c r="H29" s="52">
        <v>1215.5255551</v>
      </c>
    </row>
    <row r="30" spans="1:8" s="3" customFormat="1" ht="15.75" x14ac:dyDescent="0.25">
      <c r="A30" s="55" t="s">
        <v>38</v>
      </c>
      <c r="B30" s="51" t="s">
        <v>39</v>
      </c>
      <c r="C30" s="52">
        <v>1749.2233121000002</v>
      </c>
      <c r="D30" s="52">
        <v>1767.4807255999999</v>
      </c>
      <c r="E30" s="52">
        <v>1725.2435141999999</v>
      </c>
      <c r="F30" s="52">
        <v>1885.7600083000002</v>
      </c>
      <c r="G30" s="52">
        <v>2630.5267469</v>
      </c>
      <c r="H30" s="52">
        <v>1909.8406496</v>
      </c>
    </row>
    <row r="31" spans="1:8" s="3" customFormat="1" ht="15.75" x14ac:dyDescent="0.25">
      <c r="A31" s="55"/>
      <c r="B31" s="51"/>
      <c r="C31" s="52"/>
      <c r="D31" s="52"/>
      <c r="E31" s="52"/>
      <c r="F31" s="52"/>
      <c r="G31" s="52"/>
      <c r="H31" s="52"/>
    </row>
    <row r="32" spans="1:8" s="3" customFormat="1" ht="15.75" x14ac:dyDescent="0.25">
      <c r="A32" s="55">
        <v>7.2</v>
      </c>
      <c r="B32" s="51" t="s">
        <v>40</v>
      </c>
      <c r="C32" s="52"/>
      <c r="D32" s="52"/>
      <c r="E32" s="52"/>
      <c r="F32" s="52"/>
      <c r="G32" s="52"/>
      <c r="H32" s="52"/>
    </row>
    <row r="33" spans="1:8" s="3" customFormat="1" ht="15.75" x14ac:dyDescent="0.25">
      <c r="A33" s="55" t="s">
        <v>41</v>
      </c>
      <c r="B33" s="51" t="s">
        <v>42</v>
      </c>
      <c r="C33" s="52">
        <v>19.787120000000002</v>
      </c>
      <c r="D33" s="52">
        <v>32.729100000000003</v>
      </c>
      <c r="E33" s="52">
        <v>61.763570000000001</v>
      </c>
      <c r="F33" s="52">
        <v>56.695340000000002</v>
      </c>
      <c r="G33" s="52">
        <v>0</v>
      </c>
      <c r="H33" s="52">
        <v>0.2225</v>
      </c>
    </row>
    <row r="34" spans="1:8" s="3" customFormat="1" ht="15.75" x14ac:dyDescent="0.25">
      <c r="A34" s="55" t="s">
        <v>43</v>
      </c>
      <c r="B34" s="51" t="s">
        <v>44</v>
      </c>
      <c r="C34" s="52">
        <v>1185.917997</v>
      </c>
      <c r="D34" s="52">
        <v>1247.3110291</v>
      </c>
      <c r="E34" s="52">
        <v>1504.4899949999999</v>
      </c>
      <c r="F34" s="52">
        <v>1814.6784375</v>
      </c>
      <c r="G34" s="52">
        <v>912.7731596000001</v>
      </c>
      <c r="H34" s="52">
        <v>1238.9190108999999</v>
      </c>
    </row>
    <row r="35" spans="1:8" s="3" customFormat="1" ht="15.75" x14ac:dyDescent="0.25">
      <c r="A35" s="55" t="s">
        <v>45</v>
      </c>
      <c r="B35" s="51" t="s">
        <v>46</v>
      </c>
      <c r="C35" s="52">
        <v>118.32709939999999</v>
      </c>
      <c r="D35" s="52">
        <v>308.1884</v>
      </c>
      <c r="E35" s="52">
        <v>283.71169739999999</v>
      </c>
      <c r="F35" s="52">
        <v>242.19843220000001</v>
      </c>
      <c r="G35" s="52">
        <v>357.50319100000002</v>
      </c>
      <c r="H35" s="52">
        <v>265.33308</v>
      </c>
    </row>
    <row r="36" spans="1:8" s="3" customFormat="1" ht="15.75" x14ac:dyDescent="0.25">
      <c r="A36" s="55" t="s">
        <v>47</v>
      </c>
      <c r="B36" s="51" t="s">
        <v>48</v>
      </c>
      <c r="C36" s="52">
        <v>140.83598000000001</v>
      </c>
      <c r="D36" s="52">
        <v>146.48255</v>
      </c>
      <c r="E36" s="52">
        <v>144.06782999999999</v>
      </c>
      <c r="F36" s="52">
        <v>151.74742000000001</v>
      </c>
      <c r="G36" s="52">
        <v>170.68535</v>
      </c>
      <c r="H36" s="52">
        <v>191.65295030000001</v>
      </c>
    </row>
    <row r="37" spans="1:8" s="3" customFormat="1" ht="15.75" x14ac:dyDescent="0.25">
      <c r="A37" s="55" t="s">
        <v>49</v>
      </c>
      <c r="B37" s="51" t="s">
        <v>50</v>
      </c>
      <c r="C37" s="52">
        <v>320.58625969999997</v>
      </c>
      <c r="D37" s="52">
        <v>242.83984310000002</v>
      </c>
      <c r="E37" s="52">
        <v>214.78178550000001</v>
      </c>
      <c r="F37" s="52">
        <v>183.1554103</v>
      </c>
      <c r="G37" s="52">
        <v>430.96808219999997</v>
      </c>
      <c r="H37" s="52">
        <v>272.66206</v>
      </c>
    </row>
    <row r="38" spans="1:8" s="3" customFormat="1" ht="15.75" x14ac:dyDescent="0.25">
      <c r="A38" s="55"/>
      <c r="B38" s="51" t="s">
        <v>51</v>
      </c>
      <c r="C38" s="52">
        <f t="shared" ref="C38:H38" si="1">C33+C34+C35+C36+C37</f>
        <v>1785.4544561</v>
      </c>
      <c r="D38" s="52">
        <f t="shared" si="1"/>
        <v>1977.5509222000001</v>
      </c>
      <c r="E38" s="52">
        <f t="shared" si="1"/>
        <v>2208.8148778999998</v>
      </c>
      <c r="F38" s="52">
        <f t="shared" si="1"/>
        <v>2448.4750399999998</v>
      </c>
      <c r="G38" s="52">
        <f t="shared" si="1"/>
        <v>1871.9297828000001</v>
      </c>
      <c r="H38" s="52">
        <f t="shared" si="1"/>
        <v>1968.7896011999997</v>
      </c>
    </row>
    <row r="39" spans="1:8" s="3" customFormat="1" ht="15.75" x14ac:dyDescent="0.25">
      <c r="A39" s="55"/>
      <c r="B39" s="51"/>
      <c r="C39" s="57"/>
      <c r="D39" s="57"/>
      <c r="E39" s="57"/>
      <c r="F39" s="57"/>
      <c r="G39" s="57"/>
      <c r="H39" s="57"/>
    </row>
    <row r="40" spans="1:8" s="3" customFormat="1" ht="15.75" x14ac:dyDescent="0.25">
      <c r="A40" s="55">
        <v>7.3</v>
      </c>
      <c r="B40" s="51" t="s">
        <v>52</v>
      </c>
      <c r="C40" s="52">
        <v>407.33441979999998</v>
      </c>
      <c r="D40" s="52">
        <v>477.08271999999999</v>
      </c>
      <c r="E40" s="52">
        <v>307.91565260000004</v>
      </c>
      <c r="F40" s="52">
        <v>165.827966</v>
      </c>
      <c r="G40" s="52">
        <v>1.5074999999999999E-3</v>
      </c>
      <c r="H40" s="52">
        <v>0</v>
      </c>
    </row>
    <row r="41" spans="1:8" s="3" customFormat="1" ht="15.75" x14ac:dyDescent="0.25">
      <c r="A41" s="55">
        <v>7.4</v>
      </c>
      <c r="B41" s="51" t="s">
        <v>53</v>
      </c>
      <c r="C41" s="52">
        <v>0</v>
      </c>
      <c r="D41" s="52">
        <v>0</v>
      </c>
      <c r="E41" s="52">
        <v>120.52662410000001</v>
      </c>
      <c r="F41" s="52">
        <v>0</v>
      </c>
      <c r="G41" s="52">
        <v>0</v>
      </c>
      <c r="H41" s="52">
        <v>0</v>
      </c>
    </row>
    <row r="42" spans="1:8" s="3" customFormat="1" ht="15.75" x14ac:dyDescent="0.25">
      <c r="A42" s="55">
        <v>7.5</v>
      </c>
      <c r="B42" s="51" t="s">
        <v>54</v>
      </c>
      <c r="C42" s="52">
        <v>576.30294240000001</v>
      </c>
      <c r="D42" s="52">
        <v>539.05857809999998</v>
      </c>
      <c r="E42" s="52">
        <v>859.19753400000002</v>
      </c>
      <c r="F42" s="52">
        <v>505.1865196</v>
      </c>
      <c r="G42" s="52">
        <v>471.88041320000002</v>
      </c>
      <c r="H42" s="92">
        <v>2524.4315546000003</v>
      </c>
    </row>
    <row r="43" spans="1:8" s="3" customFormat="1" ht="15.75" x14ac:dyDescent="0.25">
      <c r="A43" s="55">
        <v>7.6</v>
      </c>
      <c r="B43" s="51" t="s">
        <v>55</v>
      </c>
      <c r="C43" s="52">
        <v>679.35333779999985</v>
      </c>
      <c r="D43" s="52">
        <v>631.8836045999999</v>
      </c>
      <c r="E43" s="52">
        <v>707.54956600000003</v>
      </c>
      <c r="F43" s="52">
        <v>934.60191429999975</v>
      </c>
      <c r="G43" s="52">
        <v>1129.415062</v>
      </c>
      <c r="H43" s="93"/>
    </row>
    <row r="44" spans="1:8" s="3" customFormat="1" ht="15.75" x14ac:dyDescent="0.25">
      <c r="A44" s="50"/>
      <c r="B44" s="51" t="s">
        <v>56</v>
      </c>
      <c r="C44" s="56">
        <f t="shared" ref="C44:H44" si="2">C26+C38+C40+C41+C42+C43+C27+C28+C29+C30</f>
        <v>22304.157770999998</v>
      </c>
      <c r="D44" s="56">
        <f t="shared" si="2"/>
        <v>26167.020471500004</v>
      </c>
      <c r="E44" s="56">
        <f t="shared" si="2"/>
        <v>23279.731611699997</v>
      </c>
      <c r="F44" s="56">
        <f t="shared" si="2"/>
        <v>23026.1720241</v>
      </c>
      <c r="G44" s="56">
        <f t="shared" si="2"/>
        <v>28850.419111100007</v>
      </c>
      <c r="H44" s="56">
        <f t="shared" si="2"/>
        <v>27979.208400699994</v>
      </c>
    </row>
    <row r="45" spans="1:8" s="3" customFormat="1" ht="15.75" x14ac:dyDescent="0.25">
      <c r="A45" s="50">
        <v>8</v>
      </c>
      <c r="B45" s="51" t="s">
        <v>57</v>
      </c>
      <c r="C45" s="52">
        <v>2.8381391999999996</v>
      </c>
      <c r="D45" s="52">
        <v>3.0156896999999998</v>
      </c>
      <c r="E45" s="52">
        <v>3.0770811</v>
      </c>
      <c r="F45" s="52">
        <v>5.2387950999999999</v>
      </c>
      <c r="G45" s="52">
        <v>-2.5342921999999999</v>
      </c>
      <c r="H45" s="52">
        <v>1.10582</v>
      </c>
    </row>
    <row r="46" spans="1:8" s="3" customFormat="1" ht="15.75" x14ac:dyDescent="0.25">
      <c r="A46" s="50">
        <v>9</v>
      </c>
      <c r="B46" s="51" t="s">
        <v>58</v>
      </c>
      <c r="C46" s="52">
        <v>127.88477109999999</v>
      </c>
      <c r="D46" s="52">
        <v>217.09701910000001</v>
      </c>
      <c r="E46" s="52">
        <v>4082.4371150000002</v>
      </c>
      <c r="F46" s="52">
        <v>71.062319299999999</v>
      </c>
      <c r="G46" s="52">
        <v>465.39540729999999</v>
      </c>
      <c r="H46" s="52">
        <v>2690.9890778999998</v>
      </c>
    </row>
    <row r="47" spans="1:8" s="3" customFormat="1" ht="15.75" x14ac:dyDescent="0.25">
      <c r="A47" s="50">
        <v>10</v>
      </c>
      <c r="B47" s="51" t="s">
        <v>59</v>
      </c>
      <c r="C47" s="52">
        <v>-650.17706220000002</v>
      </c>
      <c r="D47" s="52">
        <v>-2.63245</v>
      </c>
      <c r="E47" s="52">
        <v>-20.5213</v>
      </c>
      <c r="F47" s="52">
        <v>225.01269010000001</v>
      </c>
      <c r="G47" s="52">
        <v>0</v>
      </c>
      <c r="H47" s="52">
        <v>0</v>
      </c>
    </row>
    <row r="48" spans="1:8" s="3" customFormat="1" ht="15.75" x14ac:dyDescent="0.25">
      <c r="A48" s="50">
        <v>11</v>
      </c>
      <c r="B48" s="51" t="s">
        <v>60</v>
      </c>
      <c r="C48" s="52">
        <v>5384.1599033000002</v>
      </c>
      <c r="D48" s="52">
        <v>5458.0157937000004</v>
      </c>
      <c r="E48" s="52">
        <v>5807.0477182000004</v>
      </c>
      <c r="F48" s="52">
        <v>5982.7819387999998</v>
      </c>
      <c r="G48" s="52">
        <v>6109.4684023</v>
      </c>
      <c r="H48" s="52">
        <v>6084.8208763000002</v>
      </c>
    </row>
    <row r="49" spans="1:8" s="3" customFormat="1" ht="15.75" x14ac:dyDescent="0.25">
      <c r="A49" s="50">
        <v>12</v>
      </c>
      <c r="B49" s="51" t="s">
        <v>61</v>
      </c>
      <c r="C49" s="54"/>
      <c r="D49" s="58"/>
      <c r="E49" s="54"/>
      <c r="F49" s="54"/>
      <c r="G49" s="54"/>
      <c r="H49" s="54"/>
    </row>
    <row r="50" spans="1:8" ht="15.75" x14ac:dyDescent="0.25">
      <c r="A50" s="55">
        <v>12.1</v>
      </c>
      <c r="B50" s="51" t="s">
        <v>62</v>
      </c>
      <c r="C50" s="52">
        <v>101.97694</v>
      </c>
      <c r="D50" s="52">
        <v>97.022135300000016</v>
      </c>
      <c r="E50" s="52">
        <v>90.90334</v>
      </c>
      <c r="F50" s="52">
        <v>125.75145999999999</v>
      </c>
      <c r="G50" s="52">
        <v>97.648610000000005</v>
      </c>
      <c r="H50" s="52">
        <v>332.65984850000001</v>
      </c>
    </row>
    <row r="51" spans="1:8" ht="15.75" x14ac:dyDescent="0.25">
      <c r="A51" s="55">
        <v>12.2</v>
      </c>
      <c r="B51" s="51" t="s">
        <v>63</v>
      </c>
      <c r="C51" s="52">
        <v>482.25472000000002</v>
      </c>
      <c r="D51" s="52">
        <v>716.00941</v>
      </c>
      <c r="E51" s="52">
        <v>607.45659999999998</v>
      </c>
      <c r="F51" s="52">
        <v>802.09893999999997</v>
      </c>
      <c r="G51" s="52">
        <v>664.90426000000002</v>
      </c>
      <c r="H51" s="52">
        <v>290.64227</v>
      </c>
    </row>
    <row r="52" spans="1:8" ht="15.75" x14ac:dyDescent="0.25">
      <c r="A52" s="55">
        <v>12.3</v>
      </c>
      <c r="B52" s="51" t="s">
        <v>64</v>
      </c>
      <c r="C52" s="52">
        <v>116.1044043</v>
      </c>
      <c r="D52" s="52">
        <v>79.557315899999992</v>
      </c>
      <c r="E52" s="52">
        <v>71.673130600000007</v>
      </c>
      <c r="F52" s="52">
        <v>85.551514999999995</v>
      </c>
      <c r="G52" s="52">
        <v>78.642632000000006</v>
      </c>
      <c r="H52" s="52">
        <v>61.508491200000002</v>
      </c>
    </row>
    <row r="53" spans="1:8" ht="15.75" x14ac:dyDescent="0.25">
      <c r="A53" s="55">
        <v>12.4</v>
      </c>
      <c r="B53" s="51" t="s">
        <v>65</v>
      </c>
      <c r="C53" s="52">
        <v>45.295634999999997</v>
      </c>
      <c r="D53" s="52">
        <v>65.233663100000001</v>
      </c>
      <c r="E53" s="52">
        <v>47.346249999999998</v>
      </c>
      <c r="F53" s="52">
        <v>65.425240000000002</v>
      </c>
      <c r="G53" s="52">
        <v>54.182020000000001</v>
      </c>
      <c r="H53" s="52">
        <v>55.40616</v>
      </c>
    </row>
    <row r="54" spans="1:8" ht="15.75" x14ac:dyDescent="0.25">
      <c r="A54" s="55">
        <v>12.5</v>
      </c>
      <c r="B54" s="51" t="s">
        <v>66</v>
      </c>
      <c r="C54" s="52">
        <v>95.964177500000005</v>
      </c>
      <c r="D54" s="52">
        <v>109.2509903</v>
      </c>
      <c r="E54" s="52">
        <v>120.0517634</v>
      </c>
      <c r="F54" s="52">
        <v>120.19370529999999</v>
      </c>
      <c r="G54" s="52">
        <v>130.83405160000001</v>
      </c>
      <c r="H54" s="52">
        <v>169.0147164</v>
      </c>
    </row>
    <row r="55" spans="1:8" s="3" customFormat="1" ht="15.75" x14ac:dyDescent="0.25">
      <c r="A55" s="55">
        <v>12.6</v>
      </c>
      <c r="B55" s="51" t="s">
        <v>67</v>
      </c>
      <c r="C55" s="52">
        <v>41.005119999999998</v>
      </c>
      <c r="D55" s="52">
        <v>40.885420000000003</v>
      </c>
      <c r="E55" s="52">
        <v>223.38569000000001</v>
      </c>
      <c r="F55" s="52">
        <v>47.92163</v>
      </c>
      <c r="G55" s="52">
        <v>133.10176000000001</v>
      </c>
      <c r="H55" s="52">
        <v>260.99369999999999</v>
      </c>
    </row>
    <row r="56" spans="1:8" s="3" customFormat="1" ht="15.75" x14ac:dyDescent="0.25">
      <c r="A56" s="55">
        <v>12.7</v>
      </c>
      <c r="B56" s="51" t="s">
        <v>68</v>
      </c>
      <c r="C56" s="52">
        <v>378.9642121</v>
      </c>
      <c r="D56" s="52">
        <v>587.51232340000001</v>
      </c>
      <c r="E56" s="52">
        <v>461.1187453</v>
      </c>
      <c r="F56" s="52">
        <v>5196.0981916000001</v>
      </c>
      <c r="G56" s="52">
        <v>1705.5506664</v>
      </c>
      <c r="H56" s="52">
        <v>970.74997849999988</v>
      </c>
    </row>
    <row r="57" spans="1:8" ht="15.75" x14ac:dyDescent="0.25">
      <c r="A57" s="55">
        <v>12.8</v>
      </c>
      <c r="B57" s="51" t="s">
        <v>69</v>
      </c>
      <c r="C57" s="52">
        <v>0</v>
      </c>
      <c r="D57" s="52">
        <v>-1.9547629000000002</v>
      </c>
      <c r="E57" s="52">
        <v>-14.042957299999999</v>
      </c>
      <c r="F57" s="52">
        <v>-55.226562199999996</v>
      </c>
      <c r="G57" s="52">
        <v>-13.659681600000001</v>
      </c>
      <c r="H57" s="52">
        <v>-4.0938680000000076</v>
      </c>
    </row>
    <row r="58" spans="1:8" ht="15.75" x14ac:dyDescent="0.25">
      <c r="A58" s="55">
        <v>12.9</v>
      </c>
      <c r="B58" s="51" t="s">
        <v>70</v>
      </c>
      <c r="C58" s="52">
        <v>2.37053</v>
      </c>
      <c r="D58" s="52">
        <v>4.6501349999999997</v>
      </c>
      <c r="E58" s="52">
        <v>2.11293</v>
      </c>
      <c r="F58" s="52">
        <v>2.51193</v>
      </c>
      <c r="G58" s="52">
        <v>2.0793699999999999</v>
      </c>
      <c r="H58" s="52">
        <v>2.10649</v>
      </c>
    </row>
    <row r="59" spans="1:8" ht="15.75" x14ac:dyDescent="0.25">
      <c r="A59" s="59">
        <v>12.1</v>
      </c>
      <c r="B59" s="51" t="s">
        <v>71</v>
      </c>
      <c r="C59" s="52">
        <v>37.96293</v>
      </c>
      <c r="D59" s="52">
        <v>69.644799699999993</v>
      </c>
      <c r="E59" s="52">
        <v>24.665040000000001</v>
      </c>
      <c r="F59" s="52">
        <v>22.295670000000001</v>
      </c>
      <c r="G59" s="52">
        <v>33.969057999999997</v>
      </c>
      <c r="H59" s="52">
        <v>41.699186699999998</v>
      </c>
    </row>
    <row r="60" spans="1:8" ht="15.75" x14ac:dyDescent="0.25">
      <c r="A60" s="59">
        <v>12.11</v>
      </c>
      <c r="B60" s="51" t="s">
        <v>72</v>
      </c>
      <c r="C60" s="52">
        <v>12.269462300000001</v>
      </c>
      <c r="D60" s="52">
        <v>14.109949999999998</v>
      </c>
      <c r="E60" s="52">
        <v>36.954899999999981</v>
      </c>
      <c r="F60" s="52">
        <v>44.764399999999995</v>
      </c>
      <c r="G60" s="52">
        <v>15.402835499999995</v>
      </c>
      <c r="H60" s="52">
        <v>14.807119999999998</v>
      </c>
    </row>
    <row r="61" spans="1:8" ht="15.75" x14ac:dyDescent="0.25">
      <c r="A61" s="59">
        <v>12.12</v>
      </c>
      <c r="B61" s="51" t="s">
        <v>73</v>
      </c>
      <c r="C61" s="52">
        <v>24.530292599999999</v>
      </c>
      <c r="D61" s="52">
        <v>36.226619999999997</v>
      </c>
      <c r="E61" s="52">
        <v>37.533410000000003</v>
      </c>
      <c r="F61" s="52">
        <v>40.665362500000001</v>
      </c>
      <c r="G61" s="52">
        <v>27.296880000000002</v>
      </c>
      <c r="H61" s="52">
        <v>38.674590000000002</v>
      </c>
    </row>
    <row r="62" spans="1:8" ht="15.75" x14ac:dyDescent="0.25">
      <c r="A62" s="59">
        <v>12.13</v>
      </c>
      <c r="B62" s="51" t="s">
        <v>74</v>
      </c>
      <c r="C62" s="52">
        <v>53.224632800000002</v>
      </c>
      <c r="D62" s="52">
        <v>52.605195999999999</v>
      </c>
      <c r="E62" s="52">
        <v>43.436829500000002</v>
      </c>
      <c r="F62" s="52">
        <v>57.914770699999991</v>
      </c>
      <c r="G62" s="52">
        <v>38.835739599999997</v>
      </c>
      <c r="H62" s="52">
        <v>32.305660000000003</v>
      </c>
    </row>
    <row r="63" spans="1:8" ht="15.75" x14ac:dyDescent="0.25">
      <c r="A63" s="59">
        <v>12.14</v>
      </c>
      <c r="B63" s="51" t="s">
        <v>75</v>
      </c>
      <c r="C63" s="52">
        <v>918.4520801000001</v>
      </c>
      <c r="D63" s="52">
        <v>2153.9763834</v>
      </c>
      <c r="E63" s="52">
        <v>1063.5424438</v>
      </c>
      <c r="F63" s="52">
        <v>896.22195109999984</v>
      </c>
      <c r="G63" s="52">
        <v>1312.9068693000002</v>
      </c>
      <c r="H63" s="52">
        <v>1290.3684595</v>
      </c>
    </row>
    <row r="64" spans="1:8" ht="15.75" x14ac:dyDescent="0.25">
      <c r="A64" s="59"/>
      <c r="B64" s="51" t="s">
        <v>76</v>
      </c>
      <c r="C64" s="52"/>
      <c r="D64" s="52"/>
      <c r="E64" s="52"/>
      <c r="F64" s="52"/>
      <c r="G64" s="52"/>
      <c r="H64" s="52"/>
    </row>
    <row r="65" spans="1:8" ht="15.75" x14ac:dyDescent="0.25">
      <c r="A65" s="59" t="s">
        <v>77</v>
      </c>
      <c r="B65" s="60" t="s">
        <v>78</v>
      </c>
      <c r="C65" s="52">
        <v>133.6255525</v>
      </c>
      <c r="D65" s="52">
        <v>142.8897</v>
      </c>
      <c r="E65" s="52">
        <v>175.83310800000001</v>
      </c>
      <c r="F65" s="52">
        <v>151.96620369999999</v>
      </c>
      <c r="G65" s="52">
        <v>222.53040059999998</v>
      </c>
      <c r="H65" s="52">
        <v>270.46553340000003</v>
      </c>
    </row>
    <row r="66" spans="1:8" ht="15.75" x14ac:dyDescent="0.25">
      <c r="A66" s="59" t="s">
        <v>79</v>
      </c>
      <c r="B66" s="60" t="s">
        <v>80</v>
      </c>
      <c r="C66" s="52">
        <v>382.49610000000001</v>
      </c>
      <c r="D66" s="52">
        <v>1447.70171</v>
      </c>
      <c r="E66" s="52">
        <v>317.19603999999998</v>
      </c>
      <c r="F66" s="52">
        <v>6.1651899999999999</v>
      </c>
      <c r="G66" s="52">
        <v>315.60462000000001</v>
      </c>
      <c r="H66" s="52">
        <v>117.10562</v>
      </c>
    </row>
    <row r="67" spans="1:8" ht="15.75" x14ac:dyDescent="0.25">
      <c r="A67" s="59" t="s">
        <v>81</v>
      </c>
      <c r="B67" s="60" t="s">
        <v>82</v>
      </c>
      <c r="C67" s="52">
        <v>15.4143258</v>
      </c>
      <c r="D67" s="52">
        <v>39.460900600000002</v>
      </c>
      <c r="E67" s="52">
        <v>24.348441600000001</v>
      </c>
      <c r="F67" s="52">
        <v>98.445980000000006</v>
      </c>
      <c r="G67" s="52">
        <v>45.943460000000002</v>
      </c>
      <c r="H67" s="52">
        <v>33.416400000000003</v>
      </c>
    </row>
    <row r="68" spans="1:8" ht="15.75" x14ac:dyDescent="0.25">
      <c r="A68" s="59" t="s">
        <v>83</v>
      </c>
      <c r="B68" s="60" t="s">
        <v>84</v>
      </c>
      <c r="C68" s="52">
        <v>0</v>
      </c>
      <c r="D68" s="52">
        <v>0</v>
      </c>
      <c r="E68" s="52">
        <v>0</v>
      </c>
      <c r="F68" s="52">
        <v>0</v>
      </c>
      <c r="G68" s="52">
        <v>7.1026899999999999</v>
      </c>
      <c r="H68" s="52">
        <v>6.6776200000000001</v>
      </c>
    </row>
    <row r="69" spans="1:8" ht="15.75" x14ac:dyDescent="0.25">
      <c r="A69" s="59" t="s">
        <v>85</v>
      </c>
      <c r="B69" s="60" t="s">
        <v>86</v>
      </c>
      <c r="C69" s="52">
        <v>317.46612860000005</v>
      </c>
      <c r="D69" s="52">
        <v>410.33284189999995</v>
      </c>
      <c r="E69" s="52">
        <v>409.8420974</v>
      </c>
      <c r="F69" s="52">
        <v>468.10074919999994</v>
      </c>
      <c r="G69" s="52">
        <v>483.83109180000002</v>
      </c>
      <c r="H69" s="52">
        <v>688.1252965000001</v>
      </c>
    </row>
    <row r="70" spans="1:8" ht="15.75" x14ac:dyDescent="0.25">
      <c r="A70" s="59" t="s">
        <v>87</v>
      </c>
      <c r="B70" s="60" t="s">
        <v>88</v>
      </c>
      <c r="C70" s="52">
        <v>2.76118</v>
      </c>
      <c r="D70" s="52">
        <v>3.2582499999999999</v>
      </c>
      <c r="E70" s="52">
        <v>1.606465</v>
      </c>
      <c r="F70" s="52">
        <v>0.11799</v>
      </c>
      <c r="G70" s="52">
        <v>6.4219999999999999E-2</v>
      </c>
      <c r="H70" s="52">
        <v>0</v>
      </c>
    </row>
    <row r="71" spans="1:8" ht="15.75" x14ac:dyDescent="0.25">
      <c r="A71" s="59" t="s">
        <v>89</v>
      </c>
      <c r="B71" s="60" t="s">
        <v>90</v>
      </c>
      <c r="C71" s="52">
        <v>0</v>
      </c>
      <c r="D71" s="52">
        <v>0</v>
      </c>
      <c r="E71" s="52">
        <v>0</v>
      </c>
      <c r="F71" s="52">
        <v>0</v>
      </c>
      <c r="G71" s="52">
        <v>0</v>
      </c>
      <c r="H71" s="52">
        <v>0</v>
      </c>
    </row>
    <row r="72" spans="1:8" ht="15.75" x14ac:dyDescent="0.25">
      <c r="A72" s="59" t="s">
        <v>91</v>
      </c>
      <c r="B72" s="60" t="s">
        <v>92</v>
      </c>
      <c r="C72" s="52"/>
      <c r="D72" s="52"/>
      <c r="E72" s="52"/>
      <c r="F72" s="52">
        <v>0</v>
      </c>
      <c r="G72" s="52">
        <v>0</v>
      </c>
      <c r="H72" s="52"/>
    </row>
    <row r="73" spans="1:8" ht="15.75" x14ac:dyDescent="0.25">
      <c r="A73" s="59" t="s">
        <v>93</v>
      </c>
      <c r="B73" s="60" t="s">
        <v>94</v>
      </c>
      <c r="C73" s="52">
        <v>4.2165407999999998</v>
      </c>
      <c r="D73" s="52">
        <v>2.7603599999999999</v>
      </c>
      <c r="E73" s="52">
        <v>4.4244465000000002</v>
      </c>
      <c r="F73" s="52">
        <v>2.1060343000000001</v>
      </c>
      <c r="G73" s="52">
        <v>2.2850315000000001</v>
      </c>
      <c r="H73" s="52">
        <v>4.5633559000000004</v>
      </c>
    </row>
    <row r="74" spans="1:8" ht="15.75" x14ac:dyDescent="0.25">
      <c r="A74" s="59" t="s">
        <v>95</v>
      </c>
      <c r="B74" s="60" t="s">
        <v>96</v>
      </c>
      <c r="C74" s="52">
        <v>62.472252400000116</v>
      </c>
      <c r="D74" s="52">
        <v>107.57262089999995</v>
      </c>
      <c r="E74" s="52">
        <v>130.29184529999998</v>
      </c>
      <c r="F74" s="52">
        <v>169.3198038999999</v>
      </c>
      <c r="G74" s="52">
        <v>235.54535540000006</v>
      </c>
      <c r="H74" s="52">
        <v>170.01463369999988</v>
      </c>
    </row>
    <row r="75" spans="1:8" ht="15.75" x14ac:dyDescent="0.25">
      <c r="A75" s="59"/>
      <c r="B75" s="51"/>
      <c r="C75" s="52"/>
      <c r="D75" s="52"/>
      <c r="E75" s="52"/>
      <c r="F75" s="52"/>
      <c r="G75" s="52"/>
      <c r="H75" s="52"/>
    </row>
    <row r="76" spans="1:8" ht="15.75" x14ac:dyDescent="0.25">
      <c r="A76" s="50"/>
      <c r="B76" s="51" t="s">
        <v>97</v>
      </c>
      <c r="C76" s="56">
        <f t="shared" ref="C76:H76" si="3">SUM(C50:C63)</f>
        <v>2310.3751367</v>
      </c>
      <c r="D76" s="56">
        <f t="shared" si="3"/>
        <v>4024.7295792000004</v>
      </c>
      <c r="E76" s="56">
        <f t="shared" si="3"/>
        <v>2816.1381153000002</v>
      </c>
      <c r="F76" s="56">
        <f t="shared" si="3"/>
        <v>7452.188204</v>
      </c>
      <c r="G76" s="56">
        <f t="shared" si="3"/>
        <v>4281.6950708000004</v>
      </c>
      <c r="H76" s="56">
        <f t="shared" si="3"/>
        <v>3556.8428028000003</v>
      </c>
    </row>
    <row r="77" spans="1:8" ht="15.75" x14ac:dyDescent="0.25">
      <c r="A77" s="50">
        <v>13</v>
      </c>
      <c r="B77" s="51" t="s">
        <v>98</v>
      </c>
      <c r="C77" s="56">
        <f>+C9+C10+C76+C44+C45+C46+C48+C47+C11+C12+C24+C13</f>
        <v>48470.438960700005</v>
      </c>
      <c r="D77" s="56">
        <f>+D9+D10+D76+D44+D45+D46+D48+D47+D11+D12+D24+D13</f>
        <v>57956.92579880001</v>
      </c>
      <c r="E77" s="56">
        <f>E9+E10+E76+E44+E45+E46+E48+E47+E11+E12+E24+E13</f>
        <v>61097.406631900005</v>
      </c>
      <c r="F77" s="56">
        <f>F9+F10+F76+F44+F45+F46+F48+F47+F11+F12+F24+F13</f>
        <v>62133.857291599983</v>
      </c>
      <c r="G77" s="56">
        <f>+G9+G10+G76+G44+G45+G46+G48+G47+G11+G12+G24+G13</f>
        <v>67451.835831200005</v>
      </c>
      <c r="H77" s="56">
        <f>+H9+H10+H76+H44+H45+H46+H48+H47+H11+H12+H24+H13</f>
        <v>73143.660378299974</v>
      </c>
    </row>
    <row r="78" spans="1:8" ht="15.75" x14ac:dyDescent="0.25">
      <c r="A78" s="50">
        <v>14</v>
      </c>
      <c r="B78" s="51" t="s">
        <v>99</v>
      </c>
      <c r="C78" s="52">
        <v>-130.39279809999999</v>
      </c>
      <c r="D78" s="52">
        <v>-140.3747104</v>
      </c>
      <c r="E78" s="52">
        <v>-163.1062226</v>
      </c>
      <c r="F78" s="52">
        <v>-106.02313029999999</v>
      </c>
      <c r="G78" s="52">
        <v>-92.402400399999991</v>
      </c>
      <c r="H78" s="52">
        <v>-67.419806400000013</v>
      </c>
    </row>
    <row r="79" spans="1:8" ht="15.75" x14ac:dyDescent="0.25">
      <c r="A79" s="50">
        <v>15</v>
      </c>
      <c r="B79" s="51" t="s">
        <v>100</v>
      </c>
      <c r="C79" s="56">
        <f t="shared" ref="C79:H79" si="4">+C77+C78</f>
        <v>48340.046162600003</v>
      </c>
      <c r="D79" s="56">
        <f t="shared" si="4"/>
        <v>57816.55108840001</v>
      </c>
      <c r="E79" s="56">
        <f t="shared" si="4"/>
        <v>60934.300409300005</v>
      </c>
      <c r="F79" s="56">
        <f t="shared" si="4"/>
        <v>62027.834161299987</v>
      </c>
      <c r="G79" s="56">
        <f t="shared" si="4"/>
        <v>67359.433430800011</v>
      </c>
      <c r="H79" s="56">
        <f t="shared" si="4"/>
        <v>73076.24057189998</v>
      </c>
    </row>
    <row r="80" spans="1:8" ht="15.75" x14ac:dyDescent="0.25">
      <c r="A80" s="50">
        <v>16</v>
      </c>
      <c r="B80" s="61" t="s">
        <v>101</v>
      </c>
      <c r="C80" s="54">
        <v>824.9198637295649</v>
      </c>
      <c r="D80" s="54">
        <v>1585.3174030717566</v>
      </c>
      <c r="E80" s="54">
        <v>1289.8567046370781</v>
      </c>
      <c r="F80" s="54">
        <v>1602.8401740283339</v>
      </c>
      <c r="G80" s="54">
        <v>4915.355040349812</v>
      </c>
      <c r="H80" s="54"/>
    </row>
    <row r="81" spans="1:8" ht="16.5" thickBot="1" x14ac:dyDescent="0.3">
      <c r="A81" s="62"/>
      <c r="B81" s="63" t="s">
        <v>102</v>
      </c>
      <c r="C81" s="64">
        <f t="shared" ref="C81:H81" si="5">+C79+C80</f>
        <v>49164.966026329566</v>
      </c>
      <c r="D81" s="64">
        <f t="shared" si="5"/>
        <v>59401.868491471767</v>
      </c>
      <c r="E81" s="64">
        <f t="shared" si="5"/>
        <v>62224.157113937086</v>
      </c>
      <c r="F81" s="64">
        <f t="shared" si="5"/>
        <v>63630.674335328324</v>
      </c>
      <c r="G81" s="64">
        <f t="shared" si="5"/>
        <v>72274.788471149819</v>
      </c>
      <c r="H81" s="64">
        <f t="shared" si="5"/>
        <v>73076.24057189998</v>
      </c>
    </row>
    <row r="82" spans="1:8" ht="15.75" x14ac:dyDescent="0.25">
      <c r="A82" s="65"/>
      <c r="B82" s="66"/>
      <c r="C82" s="67"/>
      <c r="D82" s="67"/>
      <c r="E82" s="67"/>
      <c r="F82" s="67"/>
      <c r="G82" s="67"/>
      <c r="H82" s="67"/>
    </row>
    <row r="83" spans="1:8" ht="15.75" thickBot="1" x14ac:dyDescent="0.3">
      <c r="A83" s="45"/>
      <c r="B83" s="46"/>
      <c r="C83" s="46"/>
      <c r="F83" s="3" t="s">
        <v>4</v>
      </c>
    </row>
    <row r="84" spans="1:8" x14ac:dyDescent="0.25">
      <c r="A84" s="47" t="s">
        <v>5</v>
      </c>
      <c r="B84" s="48" t="s">
        <v>6</v>
      </c>
      <c r="C84" s="49" t="s">
        <v>7</v>
      </c>
      <c r="D84" s="49" t="s">
        <v>8</v>
      </c>
      <c r="E84" s="49" t="s">
        <v>9</v>
      </c>
      <c r="F84" s="49" t="s">
        <v>10</v>
      </c>
      <c r="G84" s="49" t="s">
        <v>11</v>
      </c>
      <c r="H84" s="49" t="s">
        <v>12</v>
      </c>
    </row>
    <row r="85" spans="1:8" x14ac:dyDescent="0.25">
      <c r="A85" s="32">
        <v>1</v>
      </c>
      <c r="B85" s="68" t="s">
        <v>59</v>
      </c>
      <c r="C85" s="31"/>
      <c r="D85" s="32"/>
      <c r="E85" s="32"/>
      <c r="F85" s="32"/>
      <c r="G85" s="32"/>
      <c r="H85" s="32"/>
    </row>
    <row r="86" spans="1:8" x14ac:dyDescent="0.25">
      <c r="A86" s="32"/>
      <c r="B86" s="69" t="s">
        <v>103</v>
      </c>
      <c r="C86" s="70">
        <v>-513.10738000000003</v>
      </c>
      <c r="D86" s="71">
        <v>0</v>
      </c>
      <c r="E86" s="71">
        <v>0</v>
      </c>
      <c r="F86" s="71">
        <v>0</v>
      </c>
      <c r="G86" s="71">
        <v>0</v>
      </c>
      <c r="H86" s="71">
        <v>0</v>
      </c>
    </row>
    <row r="87" spans="1:8" x14ac:dyDescent="0.25">
      <c r="A87" s="32"/>
      <c r="B87" s="32" t="s">
        <v>104</v>
      </c>
      <c r="C87" s="70">
        <v>-82.978160799999998</v>
      </c>
      <c r="D87" s="70">
        <v>0</v>
      </c>
      <c r="E87" s="70">
        <v>0</v>
      </c>
      <c r="F87" s="70">
        <v>168.7784321</v>
      </c>
      <c r="G87" s="70">
        <v>0</v>
      </c>
      <c r="H87" s="70">
        <v>0</v>
      </c>
    </row>
    <row r="88" spans="1:8" x14ac:dyDescent="0.25">
      <c r="A88" s="32"/>
      <c r="B88" s="32" t="s">
        <v>105</v>
      </c>
      <c r="C88" s="70">
        <v>-54.091521399999991</v>
      </c>
      <c r="D88" s="70">
        <v>-2.63245</v>
      </c>
      <c r="E88" s="70">
        <v>-20.5213</v>
      </c>
      <c r="F88" s="70">
        <v>56.234258000000011</v>
      </c>
      <c r="G88" s="70">
        <v>0</v>
      </c>
      <c r="H88" s="70">
        <v>0</v>
      </c>
    </row>
    <row r="89" spans="1:8" x14ac:dyDescent="0.25">
      <c r="A89" s="32"/>
      <c r="B89" s="72" t="s">
        <v>106</v>
      </c>
      <c r="C89" s="37">
        <f t="shared" ref="C89:H89" si="6">+SUM(C86:C88)</f>
        <v>-650.17706220000002</v>
      </c>
      <c r="D89" s="37">
        <f t="shared" si="6"/>
        <v>-2.63245</v>
      </c>
      <c r="E89" s="37">
        <f t="shared" si="6"/>
        <v>-20.5213</v>
      </c>
      <c r="F89" s="37">
        <f t="shared" si="6"/>
        <v>225.01269010000001</v>
      </c>
      <c r="G89" s="37">
        <f t="shared" si="6"/>
        <v>0</v>
      </c>
      <c r="H89" s="37">
        <f t="shared" si="6"/>
        <v>0</v>
      </c>
    </row>
    <row r="90" spans="1:8" x14ac:dyDescent="0.25">
      <c r="A90" s="32"/>
      <c r="B90" s="32"/>
      <c r="C90" s="38">
        <f t="shared" ref="C90:H90" si="7">+C89-C47</f>
        <v>0</v>
      </c>
      <c r="D90" s="38">
        <f t="shared" si="7"/>
        <v>0</v>
      </c>
      <c r="E90" s="38">
        <f t="shared" si="7"/>
        <v>0</v>
      </c>
      <c r="F90" s="38">
        <f t="shared" si="7"/>
        <v>0</v>
      </c>
      <c r="G90" s="38">
        <f t="shared" si="7"/>
        <v>0</v>
      </c>
      <c r="H90" s="38">
        <f t="shared" si="7"/>
        <v>0</v>
      </c>
    </row>
    <row r="91" spans="1:8" x14ac:dyDescent="0.25">
      <c r="A91" s="32">
        <v>2</v>
      </c>
      <c r="B91" s="72" t="s">
        <v>107</v>
      </c>
      <c r="C91" s="31"/>
      <c r="D91" s="32"/>
      <c r="E91" s="32"/>
      <c r="F91" s="32"/>
      <c r="G91" s="32"/>
      <c r="H91" s="32"/>
    </row>
    <row r="92" spans="1:8" x14ac:dyDescent="0.25">
      <c r="A92" s="32"/>
      <c r="B92" s="32" t="s">
        <v>108</v>
      </c>
      <c r="C92" s="70">
        <v>504.45722000000001</v>
      </c>
      <c r="D92" s="70">
        <v>662.12923999999998</v>
      </c>
      <c r="E92" s="70">
        <v>640.62453000000005</v>
      </c>
      <c r="F92" s="70">
        <v>615.88967000000002</v>
      </c>
      <c r="G92" s="70">
        <v>546.74309000000005</v>
      </c>
      <c r="H92" s="70">
        <v>458.62517000000003</v>
      </c>
    </row>
    <row r="93" spans="1:8" x14ac:dyDescent="0.25">
      <c r="A93" s="32"/>
      <c r="B93" s="32" t="s">
        <v>109</v>
      </c>
      <c r="C93" s="70">
        <v>0.17069999999999999</v>
      </c>
      <c r="D93" s="70">
        <v>0.91411089999999995</v>
      </c>
      <c r="E93" s="70">
        <v>4.8242270000000005</v>
      </c>
      <c r="F93" s="70">
        <v>3.7201</v>
      </c>
      <c r="G93" s="70">
        <v>6.2264200000000001</v>
      </c>
      <c r="H93" s="70">
        <v>17.044989999999999</v>
      </c>
    </row>
    <row r="94" spans="1:8" x14ac:dyDescent="0.25">
      <c r="A94" s="32"/>
      <c r="B94" s="32" t="s">
        <v>110</v>
      </c>
      <c r="C94" s="70">
        <v>10.352430000000037</v>
      </c>
      <c r="D94" s="70">
        <v>1.7860591000000712</v>
      </c>
      <c r="E94" s="70">
        <v>-1.035797000000052</v>
      </c>
      <c r="F94" s="70">
        <v>-0.42131000000006003</v>
      </c>
      <c r="G94" s="70">
        <v>447.80885999999992</v>
      </c>
      <c r="H94" s="70">
        <v>51.695579999999936</v>
      </c>
    </row>
    <row r="95" spans="1:8" x14ac:dyDescent="0.25">
      <c r="A95" s="32"/>
      <c r="B95" s="72" t="s">
        <v>106</v>
      </c>
      <c r="C95" s="37">
        <f t="shared" ref="C95:H95" si="8">SUM(C92:C94)</f>
        <v>514.98035000000004</v>
      </c>
      <c r="D95" s="37">
        <f t="shared" si="8"/>
        <v>664.82941000000005</v>
      </c>
      <c r="E95" s="37">
        <f t="shared" si="8"/>
        <v>644.41296</v>
      </c>
      <c r="F95" s="37">
        <f t="shared" si="8"/>
        <v>619.18845999999996</v>
      </c>
      <c r="G95" s="37">
        <f t="shared" si="8"/>
        <v>1000.77837</v>
      </c>
      <c r="H95" s="37">
        <f t="shared" si="8"/>
        <v>527.36573999999996</v>
      </c>
    </row>
    <row r="96" spans="1:8" s="3" customFormat="1" x14ac:dyDescent="0.25">
      <c r="A96" s="32"/>
      <c r="B96" s="32"/>
      <c r="C96" s="70">
        <f t="shared" ref="C96:H96" si="9">+C95-C16</f>
        <v>0</v>
      </c>
      <c r="D96" s="70">
        <f t="shared" si="9"/>
        <v>0</v>
      </c>
      <c r="E96" s="70">
        <f t="shared" si="9"/>
        <v>0</v>
      </c>
      <c r="F96" s="70">
        <f t="shared" si="9"/>
        <v>0</v>
      </c>
      <c r="G96" s="70">
        <f t="shared" si="9"/>
        <v>0</v>
      </c>
      <c r="H96" s="70">
        <f t="shared" si="9"/>
        <v>0</v>
      </c>
    </row>
    <row r="97" spans="1:8" s="3" customFormat="1" x14ac:dyDescent="0.25">
      <c r="A97" s="32">
        <v>3</v>
      </c>
      <c r="B97" s="72" t="s">
        <v>99</v>
      </c>
      <c r="C97" s="31"/>
      <c r="D97" s="32"/>
      <c r="E97" s="32"/>
      <c r="F97" s="32"/>
      <c r="G97" s="32"/>
      <c r="H97" s="32"/>
    </row>
    <row r="98" spans="1:8" s="3" customFormat="1" x14ac:dyDescent="0.25">
      <c r="A98" s="32"/>
      <c r="B98" s="32" t="s">
        <v>111</v>
      </c>
      <c r="C98" s="73">
        <v>-105.59509250000001</v>
      </c>
      <c r="D98" s="73">
        <v>-106.3790079</v>
      </c>
      <c r="E98" s="73">
        <v>-132.03067590000001</v>
      </c>
      <c r="F98" s="73">
        <v>-79.90958599999999</v>
      </c>
      <c r="G98" s="73">
        <v>-76.721103600000006</v>
      </c>
      <c r="H98" s="73">
        <v>-58.128982900000011</v>
      </c>
    </row>
    <row r="99" spans="1:8" s="3" customFormat="1" x14ac:dyDescent="0.25">
      <c r="A99" s="32"/>
      <c r="B99" s="32" t="s">
        <v>112</v>
      </c>
      <c r="C99" s="73">
        <v>0</v>
      </c>
      <c r="D99" s="73">
        <v>0</v>
      </c>
      <c r="E99" s="73">
        <v>0</v>
      </c>
      <c r="F99" s="73">
        <v>0</v>
      </c>
      <c r="G99" s="73">
        <v>0</v>
      </c>
      <c r="H99" s="73">
        <v>0</v>
      </c>
    </row>
    <row r="100" spans="1:8" s="3" customFormat="1" x14ac:dyDescent="0.25">
      <c r="A100" s="32"/>
      <c r="B100" s="32" t="s">
        <v>113</v>
      </c>
      <c r="C100" s="73">
        <v>0</v>
      </c>
      <c r="D100" s="73">
        <v>0</v>
      </c>
      <c r="E100" s="73">
        <v>0</v>
      </c>
      <c r="F100" s="73">
        <v>0</v>
      </c>
      <c r="G100" s="73">
        <v>0</v>
      </c>
      <c r="H100" s="73">
        <v>0</v>
      </c>
    </row>
    <row r="101" spans="1:8" s="3" customFormat="1" x14ac:dyDescent="0.25">
      <c r="A101" s="32"/>
      <c r="B101" s="32" t="s">
        <v>114</v>
      </c>
      <c r="C101" s="73">
        <v>-4.2363455999999999</v>
      </c>
      <c r="D101" s="73">
        <v>-5.7105575000000002</v>
      </c>
      <c r="E101" s="73">
        <v>-8.5091567000000001</v>
      </c>
      <c r="F101" s="73">
        <v>-5.8323003</v>
      </c>
      <c r="G101" s="73">
        <v>-2.6518967999999998</v>
      </c>
      <c r="H101" s="73">
        <v>-1.4116789000000001</v>
      </c>
    </row>
    <row r="102" spans="1:8" s="3" customFormat="1" x14ac:dyDescent="0.25">
      <c r="A102" s="32"/>
      <c r="B102" s="74" t="s">
        <v>115</v>
      </c>
      <c r="C102" s="73">
        <v>-20.561360000000001</v>
      </c>
      <c r="D102" s="73">
        <v>-28.285145</v>
      </c>
      <c r="E102" s="73">
        <v>-22.566389999999998</v>
      </c>
      <c r="F102" s="73">
        <v>-20.281243999999997</v>
      </c>
      <c r="G102" s="73">
        <v>-13.029400000000001</v>
      </c>
      <c r="H102" s="73">
        <v>-7.8791446000000001</v>
      </c>
    </row>
    <row r="103" spans="1:8" s="3" customFormat="1" x14ac:dyDescent="0.25">
      <c r="A103" s="32"/>
      <c r="B103" s="74" t="s">
        <v>110</v>
      </c>
      <c r="C103" s="73">
        <v>0</v>
      </c>
      <c r="D103" s="73">
        <v>0</v>
      </c>
      <c r="E103" s="73">
        <v>0</v>
      </c>
      <c r="F103" s="73">
        <v>0</v>
      </c>
      <c r="G103" s="73">
        <v>0</v>
      </c>
      <c r="H103" s="73">
        <v>0</v>
      </c>
    </row>
    <row r="104" spans="1:8" s="3" customFormat="1" x14ac:dyDescent="0.25">
      <c r="A104" s="32"/>
      <c r="B104" s="72" t="s">
        <v>106</v>
      </c>
      <c r="C104" s="41">
        <f t="shared" ref="C104:H104" si="10">+SUM(C98:C103)</f>
        <v>-130.39279810000002</v>
      </c>
      <c r="D104" s="41">
        <f t="shared" si="10"/>
        <v>-140.3747104</v>
      </c>
      <c r="E104" s="41">
        <f t="shared" si="10"/>
        <v>-163.10622260000002</v>
      </c>
      <c r="F104" s="41">
        <f t="shared" si="10"/>
        <v>-106.02313029999999</v>
      </c>
      <c r="G104" s="41">
        <f t="shared" si="10"/>
        <v>-92.402400400000005</v>
      </c>
      <c r="H104" s="41">
        <f t="shared" si="10"/>
        <v>-67.419806400000013</v>
      </c>
    </row>
    <row r="105" spans="1:8" s="3" customFormat="1" x14ac:dyDescent="0.25">
      <c r="A105" s="32"/>
      <c r="B105" s="32"/>
      <c r="C105" s="73">
        <f t="shared" ref="C105:H105" si="11">+C104-C78</f>
        <v>0</v>
      </c>
      <c r="D105" s="73">
        <f t="shared" si="11"/>
        <v>0</v>
      </c>
      <c r="E105" s="73">
        <f t="shared" si="11"/>
        <v>0</v>
      </c>
      <c r="F105" s="73">
        <f t="shared" si="11"/>
        <v>0</v>
      </c>
      <c r="G105" s="73">
        <f t="shared" si="11"/>
        <v>0</v>
      </c>
      <c r="H105" s="73">
        <f t="shared" si="11"/>
        <v>0</v>
      </c>
    </row>
  </sheetData>
  <mergeCells count="5">
    <mergeCell ref="F1:G1"/>
    <mergeCell ref="A2:G2"/>
    <mergeCell ref="C4:G4"/>
    <mergeCell ref="C5:G5"/>
    <mergeCell ref="H42:H43"/>
  </mergeCells>
  <pageMargins left="0.5" right="0.5" top="0.5" bottom="0.5" header="0.5" footer="0.5"/>
  <pageSetup scale="59" fitToHeight="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4"/>
  <sheetViews>
    <sheetView topLeftCell="C58" workbookViewId="0">
      <selection activeCell="H77" sqref="H77:H80"/>
    </sheetView>
  </sheetViews>
  <sheetFormatPr defaultColWidth="9.140625" defaultRowHeight="15" x14ac:dyDescent="0.25"/>
  <cols>
    <col min="1" max="1" width="7.140625" style="3" customWidth="1"/>
    <col min="2" max="2" width="48" style="3" customWidth="1"/>
    <col min="3" max="3" width="14" style="2" customWidth="1"/>
    <col min="4" max="5" width="14.28515625" style="3" customWidth="1"/>
    <col min="6" max="6" width="13.7109375" style="3" customWidth="1"/>
    <col min="7" max="7" width="12.85546875" style="3" customWidth="1"/>
    <col min="8" max="8" width="12.28515625" style="3" customWidth="1"/>
    <col min="9" max="16384" width="9.140625" style="2"/>
  </cols>
  <sheetData>
    <row r="1" spans="1:8" x14ac:dyDescent="0.25">
      <c r="A1" s="42"/>
      <c r="B1" s="42"/>
      <c r="C1" s="42"/>
      <c r="D1" s="42"/>
      <c r="E1" s="42"/>
      <c r="F1" s="101" t="s">
        <v>116</v>
      </c>
      <c r="G1" s="101"/>
    </row>
    <row r="2" spans="1:8" x14ac:dyDescent="0.25">
      <c r="A2" s="86" t="s">
        <v>0</v>
      </c>
      <c r="B2" s="86"/>
      <c r="C2" s="86"/>
      <c r="D2" s="86"/>
      <c r="E2" s="86"/>
      <c r="F2" s="86"/>
      <c r="G2" s="86"/>
    </row>
    <row r="3" spans="1:8" x14ac:dyDescent="0.25">
      <c r="A3" s="42"/>
      <c r="B3" s="42"/>
      <c r="C3" s="42"/>
      <c r="D3" s="42"/>
      <c r="E3" s="42"/>
      <c r="F3" s="42"/>
      <c r="G3" s="42"/>
    </row>
    <row r="4" spans="1:8" x14ac:dyDescent="0.25">
      <c r="A4" s="42"/>
      <c r="B4" s="43" t="s">
        <v>1</v>
      </c>
      <c r="C4" s="88" t="s">
        <v>2</v>
      </c>
      <c r="D4" s="88"/>
      <c r="E4" s="88"/>
      <c r="F4" s="88"/>
      <c r="G4" s="88"/>
    </row>
    <row r="5" spans="1:8" x14ac:dyDescent="0.25">
      <c r="A5" s="42"/>
      <c r="B5" s="43" t="s">
        <v>3</v>
      </c>
      <c r="C5" s="88" t="s">
        <v>129</v>
      </c>
      <c r="D5" s="88"/>
      <c r="E5" s="88"/>
      <c r="F5" s="88"/>
      <c r="G5" s="88"/>
    </row>
    <row r="6" spans="1:8" ht="15.75" thickBot="1" x14ac:dyDescent="0.3">
      <c r="A6" s="45"/>
      <c r="B6" s="46"/>
      <c r="C6" s="46"/>
      <c r="F6" s="3" t="s">
        <v>4</v>
      </c>
    </row>
    <row r="7" spans="1:8" ht="29.25" customHeight="1" x14ac:dyDescent="0.25">
      <c r="A7" s="47" t="s">
        <v>5</v>
      </c>
      <c r="B7" s="48" t="s">
        <v>6</v>
      </c>
      <c r="C7" s="49" t="s">
        <v>7</v>
      </c>
      <c r="D7" s="49" t="s">
        <v>8</v>
      </c>
      <c r="E7" s="49" t="s">
        <v>9</v>
      </c>
      <c r="F7" s="49" t="s">
        <v>10</v>
      </c>
      <c r="G7" s="49" t="s">
        <v>11</v>
      </c>
      <c r="H7" s="49" t="s">
        <v>12</v>
      </c>
    </row>
    <row r="8" spans="1:8" s="3" customFormat="1" ht="15.75" x14ac:dyDescent="0.25">
      <c r="A8" s="50">
        <v>1</v>
      </c>
      <c r="B8" s="51" t="s">
        <v>13</v>
      </c>
      <c r="C8" s="52">
        <v>5995.3134309000006</v>
      </c>
      <c r="D8" s="52">
        <v>5275.8183286000003</v>
      </c>
      <c r="E8" s="52">
        <v>5980.9899288000015</v>
      </c>
      <c r="F8" s="52">
        <v>7165.2519498000001</v>
      </c>
      <c r="G8" s="52">
        <v>8674.9642606999987</v>
      </c>
      <c r="H8" s="52">
        <v>8491.6364371999989</v>
      </c>
    </row>
    <row r="9" spans="1:8" s="3" customFormat="1" ht="15.75" x14ac:dyDescent="0.25">
      <c r="A9" s="50">
        <v>2</v>
      </c>
      <c r="B9" s="51" t="s">
        <v>14</v>
      </c>
      <c r="C9" s="52">
        <v>4603.9162146000008</v>
      </c>
      <c r="D9" s="52">
        <v>6029.9712525999985</v>
      </c>
      <c r="E9" s="52">
        <v>7707.4769696000003</v>
      </c>
      <c r="F9" s="52">
        <v>9223.6289107000011</v>
      </c>
      <c r="G9" s="52">
        <v>9218.2206761000016</v>
      </c>
      <c r="H9" s="52">
        <v>12506.981128300002</v>
      </c>
    </row>
    <row r="10" spans="1:8" s="3" customFormat="1" ht="15.75" x14ac:dyDescent="0.25">
      <c r="A10" s="50">
        <v>3</v>
      </c>
      <c r="B10" s="51" t="s">
        <v>15</v>
      </c>
      <c r="C10" s="52">
        <v>840.14557000000002</v>
      </c>
      <c r="D10" s="52">
        <v>983.18601999999998</v>
      </c>
      <c r="E10" s="52">
        <v>1016.36421</v>
      </c>
      <c r="F10" s="52">
        <v>849.54127000000005</v>
      </c>
      <c r="G10" s="52">
        <v>904.09393</v>
      </c>
      <c r="H10" s="52">
        <v>653.50716929999999</v>
      </c>
    </row>
    <row r="11" spans="1:8" s="3" customFormat="1" ht="15.75" x14ac:dyDescent="0.25">
      <c r="A11" s="50">
        <v>4</v>
      </c>
      <c r="B11" s="51" t="s">
        <v>16</v>
      </c>
      <c r="C11" s="52">
        <v>1538.4587799999999</v>
      </c>
      <c r="D11" s="52">
        <v>1561.9414288</v>
      </c>
      <c r="E11" s="52">
        <v>1663.6515431999999</v>
      </c>
      <c r="F11" s="52">
        <v>2247.0972178000002</v>
      </c>
      <c r="G11" s="52">
        <v>2351.3544499999998</v>
      </c>
      <c r="H11" s="52">
        <v>2448.3250348000001</v>
      </c>
    </row>
    <row r="12" spans="1:8" s="3" customFormat="1" ht="15.75" x14ac:dyDescent="0.25">
      <c r="A12" s="50">
        <v>5</v>
      </c>
      <c r="B12" s="51" t="s">
        <v>17</v>
      </c>
      <c r="C12" s="52">
        <v>9187.5867699999999</v>
      </c>
      <c r="D12" s="53">
        <v>11376.9</v>
      </c>
      <c r="E12" s="53">
        <v>13086</v>
      </c>
      <c r="F12" s="53">
        <v>13367.080040000001</v>
      </c>
      <c r="G12" s="53">
        <v>15537.719230000001</v>
      </c>
      <c r="H12" s="53">
        <v>18399.278965000001</v>
      </c>
    </row>
    <row r="13" spans="1:8" s="3" customFormat="1" ht="15.75" x14ac:dyDescent="0.25">
      <c r="A13" s="50">
        <v>6</v>
      </c>
      <c r="B13" s="51" t="s">
        <v>18</v>
      </c>
      <c r="C13" s="54"/>
      <c r="D13" s="54"/>
      <c r="E13" s="54"/>
      <c r="F13" s="54"/>
      <c r="G13" s="54"/>
      <c r="H13" s="54"/>
    </row>
    <row r="14" spans="1:8" s="3" customFormat="1" ht="15.75" x14ac:dyDescent="0.25">
      <c r="A14" s="55">
        <v>6.1</v>
      </c>
      <c r="B14" s="51" t="s">
        <v>19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</row>
    <row r="15" spans="1:8" s="3" customFormat="1" ht="15.75" x14ac:dyDescent="0.25">
      <c r="A15" s="55">
        <v>6.2</v>
      </c>
      <c r="B15" s="51" t="s">
        <v>20</v>
      </c>
      <c r="C15" s="52">
        <v>167.64431519999999</v>
      </c>
      <c r="D15" s="52">
        <v>183.07908</v>
      </c>
      <c r="E15" s="52">
        <v>166.77390439999999</v>
      </c>
      <c r="F15" s="52">
        <v>121.8393693</v>
      </c>
      <c r="G15" s="52">
        <v>109.880865</v>
      </c>
      <c r="H15" s="52">
        <v>252.29951359999998</v>
      </c>
    </row>
    <row r="16" spans="1:8" s="3" customFormat="1" ht="15.75" x14ac:dyDescent="0.25">
      <c r="A16" s="55">
        <v>6.3</v>
      </c>
      <c r="B16" s="51" t="s">
        <v>21</v>
      </c>
      <c r="C16" s="52">
        <v>664.58892689999993</v>
      </c>
      <c r="D16" s="52">
        <v>682.31086419999997</v>
      </c>
      <c r="E16" s="52">
        <v>677.13078739999992</v>
      </c>
      <c r="F16" s="52">
        <v>662.08165650000001</v>
      </c>
      <c r="G16" s="52">
        <v>617.475324</v>
      </c>
      <c r="H16" s="52">
        <v>577.25768689999995</v>
      </c>
    </row>
    <row r="17" spans="1:8" s="3" customFormat="1" ht="15.75" x14ac:dyDescent="0.25">
      <c r="A17" s="55">
        <v>6.4</v>
      </c>
      <c r="B17" s="51" t="s">
        <v>22</v>
      </c>
      <c r="C17" s="52">
        <v>118.4579439</v>
      </c>
      <c r="D17" s="52">
        <v>124.12794720000001</v>
      </c>
      <c r="E17" s="52">
        <v>96.730055599999986</v>
      </c>
      <c r="F17" s="52">
        <v>129.43545839999999</v>
      </c>
      <c r="G17" s="52">
        <v>143.56372490000001</v>
      </c>
      <c r="H17" s="52">
        <v>124.60548600000001</v>
      </c>
    </row>
    <row r="18" spans="1:8" s="3" customFormat="1" ht="15.75" x14ac:dyDescent="0.25">
      <c r="A18" s="55">
        <v>6.5</v>
      </c>
      <c r="B18" s="51" t="s">
        <v>23</v>
      </c>
      <c r="C18" s="52">
        <v>24.286960000000001</v>
      </c>
      <c r="D18" s="52">
        <v>123.21426</v>
      </c>
      <c r="E18" s="52">
        <v>23.075141600000002</v>
      </c>
      <c r="F18" s="52">
        <v>17.941040000000001</v>
      </c>
      <c r="G18" s="52">
        <v>20.879539999999999</v>
      </c>
      <c r="H18" s="52">
        <v>14.725989999999999</v>
      </c>
    </row>
    <row r="19" spans="1:8" s="3" customFormat="1" ht="15.75" x14ac:dyDescent="0.25">
      <c r="A19" s="55">
        <v>6.6</v>
      </c>
      <c r="B19" s="51" t="s">
        <v>24</v>
      </c>
      <c r="C19" s="52">
        <v>0</v>
      </c>
      <c r="D19" s="52">
        <v>0</v>
      </c>
      <c r="E19" s="52">
        <v>0</v>
      </c>
      <c r="F19" s="52">
        <v>0</v>
      </c>
      <c r="G19" s="52">
        <v>0</v>
      </c>
      <c r="H19" s="52">
        <v>0</v>
      </c>
    </row>
    <row r="20" spans="1:8" s="3" customFormat="1" ht="15.75" x14ac:dyDescent="0.25">
      <c r="A20" s="55">
        <v>6.7</v>
      </c>
      <c r="B20" s="51" t="s">
        <v>25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</row>
    <row r="21" spans="1:8" s="3" customFormat="1" ht="15.75" x14ac:dyDescent="0.25">
      <c r="A21" s="55">
        <v>6.8</v>
      </c>
      <c r="B21" s="51" t="s">
        <v>26</v>
      </c>
      <c r="C21" s="52">
        <v>49.880821500000003</v>
      </c>
      <c r="D21" s="52">
        <v>54.029525599999992</v>
      </c>
      <c r="E21" s="52">
        <v>57.818230300000003</v>
      </c>
      <c r="F21" s="52">
        <v>54.292827800000005</v>
      </c>
      <c r="G21" s="52">
        <v>62.6870616</v>
      </c>
      <c r="H21" s="52">
        <v>78.473962099999994</v>
      </c>
    </row>
    <row r="22" spans="1:8" s="3" customFormat="1" ht="15.75" x14ac:dyDescent="0.25">
      <c r="A22" s="55">
        <v>6.9</v>
      </c>
      <c r="B22" s="51" t="s">
        <v>27</v>
      </c>
      <c r="C22" s="52">
        <v>112.6</v>
      </c>
      <c r="D22" s="52">
        <v>131.12</v>
      </c>
      <c r="E22" s="52">
        <v>131.12</v>
      </c>
      <c r="F22" s="52">
        <v>131.12</v>
      </c>
      <c r="G22" s="52">
        <v>131.12</v>
      </c>
      <c r="H22" s="52">
        <v>131.12</v>
      </c>
    </row>
    <row r="23" spans="1:8" s="3" customFormat="1" ht="15.75" x14ac:dyDescent="0.25">
      <c r="A23" s="55"/>
      <c r="B23" s="51" t="s">
        <v>28</v>
      </c>
      <c r="C23" s="56">
        <f t="shared" ref="C23:H23" si="0">+SUM(C14:C22)</f>
        <v>1137.4589674999997</v>
      </c>
      <c r="D23" s="56">
        <f t="shared" si="0"/>
        <v>1297.8816769999999</v>
      </c>
      <c r="E23" s="56">
        <f t="shared" si="0"/>
        <v>1152.6481193</v>
      </c>
      <c r="F23" s="56">
        <f t="shared" si="0"/>
        <v>1116.7103520000001</v>
      </c>
      <c r="G23" s="56">
        <f t="shared" si="0"/>
        <v>1085.6065155000001</v>
      </c>
      <c r="H23" s="56">
        <f t="shared" si="0"/>
        <v>1178.4826386</v>
      </c>
    </row>
    <row r="24" spans="1:8" s="3" customFormat="1" ht="15.75" x14ac:dyDescent="0.25">
      <c r="A24" s="55">
        <v>7</v>
      </c>
      <c r="B24" s="51" t="s">
        <v>29</v>
      </c>
      <c r="C24" s="54"/>
      <c r="D24" s="54"/>
      <c r="E24" s="54"/>
      <c r="F24" s="54"/>
      <c r="G24" s="54"/>
      <c r="H24" s="54"/>
    </row>
    <row r="25" spans="1:8" s="3" customFormat="1" ht="15.75" x14ac:dyDescent="0.25">
      <c r="A25" s="55" t="s">
        <v>30</v>
      </c>
      <c r="B25" s="51" t="s">
        <v>31</v>
      </c>
      <c r="C25" s="52">
        <v>9173.6853587999994</v>
      </c>
      <c r="D25" s="52">
        <v>9917.6846621000004</v>
      </c>
      <c r="E25" s="52">
        <v>10257.539859500001</v>
      </c>
      <c r="F25" s="52">
        <v>10319.601910199999</v>
      </c>
      <c r="G25" s="52">
        <v>12196.758171499998</v>
      </c>
      <c r="H25" s="52">
        <v>13021.2352128</v>
      </c>
    </row>
    <row r="26" spans="1:8" s="3" customFormat="1" ht="15.75" x14ac:dyDescent="0.25">
      <c r="A26" s="55" t="s">
        <v>32</v>
      </c>
      <c r="B26" s="51" t="s">
        <v>33</v>
      </c>
      <c r="C26" s="52">
        <v>68.982789999999994</v>
      </c>
      <c r="D26" s="52">
        <v>2318.9209269999997</v>
      </c>
      <c r="E26" s="52">
        <v>913.45272010000008</v>
      </c>
      <c r="F26" s="52">
        <v>953.66309099999989</v>
      </c>
      <c r="G26" s="52">
        <v>923.06762540000011</v>
      </c>
      <c r="H26" s="52">
        <v>623.83695460000001</v>
      </c>
    </row>
    <row r="27" spans="1:8" s="3" customFormat="1" ht="15.75" x14ac:dyDescent="0.25">
      <c r="A27" s="55" t="s">
        <v>34</v>
      </c>
      <c r="B27" s="51" t="s">
        <v>35</v>
      </c>
      <c r="C27" s="52">
        <v>293.40261980000002</v>
      </c>
      <c r="D27" s="52">
        <v>112.55686539999999</v>
      </c>
      <c r="E27" s="52">
        <v>-46.544310299999999</v>
      </c>
      <c r="F27" s="52">
        <v>-29.3629596</v>
      </c>
      <c r="G27" s="52">
        <v>1608.8386008000002</v>
      </c>
      <c r="H27" s="52">
        <v>417.25408039999996</v>
      </c>
    </row>
    <row r="28" spans="1:8" s="3" customFormat="1" ht="15.75" x14ac:dyDescent="0.25">
      <c r="A28" s="55" t="s">
        <v>36</v>
      </c>
      <c r="B28" s="51" t="s">
        <v>37</v>
      </c>
      <c r="C28" s="52">
        <v>743.56357629999991</v>
      </c>
      <c r="D28" s="52">
        <v>824.86921110000003</v>
      </c>
      <c r="E28" s="52">
        <v>817.71596890000001</v>
      </c>
      <c r="F28" s="52">
        <v>815.63042819999998</v>
      </c>
      <c r="G28" s="52">
        <v>852.03966209999999</v>
      </c>
      <c r="H28" s="52">
        <v>805.04073010000002</v>
      </c>
    </row>
    <row r="29" spans="1:8" s="3" customFormat="1" ht="15.75" x14ac:dyDescent="0.25">
      <c r="A29" s="55" t="s">
        <v>38</v>
      </c>
      <c r="B29" s="51" t="s">
        <v>39</v>
      </c>
      <c r="C29" s="52">
        <v>1014.7042170000001</v>
      </c>
      <c r="D29" s="52">
        <v>951.93269829999997</v>
      </c>
      <c r="E29" s="52">
        <v>993.93061510000007</v>
      </c>
      <c r="F29" s="52">
        <v>1056.5280739</v>
      </c>
      <c r="G29" s="52">
        <v>1556.9590731999999</v>
      </c>
      <c r="H29" s="52">
        <v>1409.9395552000001</v>
      </c>
    </row>
    <row r="30" spans="1:8" s="3" customFormat="1" ht="15.75" x14ac:dyDescent="0.25">
      <c r="A30" s="55"/>
      <c r="B30" s="51"/>
      <c r="C30" s="52"/>
      <c r="D30" s="52"/>
      <c r="E30" s="52"/>
      <c r="F30" s="52"/>
      <c r="G30" s="52"/>
      <c r="H30" s="52"/>
    </row>
    <row r="31" spans="1:8" s="3" customFormat="1" ht="15.75" x14ac:dyDescent="0.25">
      <c r="A31" s="55">
        <v>7.2</v>
      </c>
      <c r="B31" s="51" t="s">
        <v>40</v>
      </c>
      <c r="C31" s="52"/>
      <c r="D31" s="52"/>
      <c r="E31" s="52"/>
      <c r="F31" s="52"/>
      <c r="G31" s="52"/>
      <c r="H31" s="52"/>
    </row>
    <row r="32" spans="1:8" s="3" customFormat="1" ht="15.75" x14ac:dyDescent="0.25">
      <c r="A32" s="55" t="s">
        <v>41</v>
      </c>
      <c r="B32" s="51" t="s">
        <v>42</v>
      </c>
      <c r="C32" s="52">
        <v>9.8146053000000002</v>
      </c>
      <c r="D32" s="52">
        <v>15.848140000000001</v>
      </c>
      <c r="E32" s="52">
        <v>27.14386</v>
      </c>
      <c r="F32" s="52">
        <v>31.55208</v>
      </c>
      <c r="G32" s="52">
        <v>0</v>
      </c>
      <c r="H32" s="52">
        <v>0</v>
      </c>
    </row>
    <row r="33" spans="1:8" s="3" customFormat="1" ht="15.75" x14ac:dyDescent="0.25">
      <c r="A33" s="55" t="s">
        <v>43</v>
      </c>
      <c r="B33" s="51" t="s">
        <v>44</v>
      </c>
      <c r="C33" s="52">
        <v>697.10959500000001</v>
      </c>
      <c r="D33" s="52">
        <v>731.40407159999995</v>
      </c>
      <c r="E33" s="52">
        <v>884.78665399999988</v>
      </c>
      <c r="F33" s="52">
        <v>1077.0686229999999</v>
      </c>
      <c r="G33" s="52">
        <v>535.32217869999999</v>
      </c>
      <c r="H33" s="52">
        <v>961.08294039999987</v>
      </c>
    </row>
    <row r="34" spans="1:8" s="3" customFormat="1" ht="15.75" x14ac:dyDescent="0.25">
      <c r="A34" s="55" t="s">
        <v>45</v>
      </c>
      <c r="B34" s="51" t="s">
        <v>46</v>
      </c>
      <c r="C34" s="52">
        <v>82.965787199999994</v>
      </c>
      <c r="D34" s="52">
        <v>253.66417530000001</v>
      </c>
      <c r="E34" s="52">
        <v>217.68912219999999</v>
      </c>
      <c r="F34" s="52">
        <v>212.4453986</v>
      </c>
      <c r="G34" s="52">
        <v>294.2312738</v>
      </c>
      <c r="H34" s="52">
        <v>227.93519179999998</v>
      </c>
    </row>
    <row r="35" spans="1:8" s="3" customFormat="1" ht="15.75" x14ac:dyDescent="0.25">
      <c r="A35" s="55" t="s">
        <v>47</v>
      </c>
      <c r="B35" s="51" t="s">
        <v>48</v>
      </c>
      <c r="C35" s="52">
        <v>163.54492869999999</v>
      </c>
      <c r="D35" s="52">
        <v>180.76847670000001</v>
      </c>
      <c r="E35" s="52">
        <v>204.39086899999998</v>
      </c>
      <c r="F35" s="52">
        <v>181.92423309999998</v>
      </c>
      <c r="G35" s="52">
        <v>196.0200289</v>
      </c>
      <c r="H35" s="52">
        <v>220.199668</v>
      </c>
    </row>
    <row r="36" spans="1:8" s="3" customFormat="1" ht="15.75" x14ac:dyDescent="0.25">
      <c r="A36" s="55" t="s">
        <v>49</v>
      </c>
      <c r="B36" s="51" t="s">
        <v>50</v>
      </c>
      <c r="C36" s="52">
        <v>130.03910969999998</v>
      </c>
      <c r="D36" s="52">
        <v>153.02229060000002</v>
      </c>
      <c r="E36" s="52">
        <v>165.23111800000001</v>
      </c>
      <c r="F36" s="52">
        <v>177.83825490000001</v>
      </c>
      <c r="G36" s="52">
        <v>292.3324533</v>
      </c>
      <c r="H36" s="52">
        <v>184.0220961</v>
      </c>
    </row>
    <row r="37" spans="1:8" s="3" customFormat="1" ht="15.75" x14ac:dyDescent="0.25">
      <c r="A37" s="55"/>
      <c r="B37" s="51" t="s">
        <v>51</v>
      </c>
      <c r="C37" s="52">
        <f t="shared" ref="C37:H37" si="1">C32+C33+C34+C35+C36</f>
        <v>1083.4740259</v>
      </c>
      <c r="D37" s="52">
        <f t="shared" si="1"/>
        <v>1334.7071541999999</v>
      </c>
      <c r="E37" s="52">
        <f t="shared" si="1"/>
        <v>1499.2416231999998</v>
      </c>
      <c r="F37" s="52">
        <f t="shared" si="1"/>
        <v>1680.8285896</v>
      </c>
      <c r="G37" s="52">
        <f t="shared" si="1"/>
        <v>1317.9059347</v>
      </c>
      <c r="H37" s="52">
        <f t="shared" si="1"/>
        <v>1593.2398962999998</v>
      </c>
    </row>
    <row r="38" spans="1:8" s="3" customFormat="1" ht="15.75" x14ac:dyDescent="0.25">
      <c r="A38" s="55"/>
      <c r="B38" s="51"/>
      <c r="C38" s="57"/>
      <c r="D38" s="57"/>
      <c r="E38" s="57"/>
      <c r="F38" s="57"/>
      <c r="G38" s="57"/>
      <c r="H38" s="57"/>
    </row>
    <row r="39" spans="1:8" s="3" customFormat="1" ht="15.75" x14ac:dyDescent="0.25">
      <c r="A39" s="55">
        <v>7.3</v>
      </c>
      <c r="B39" s="51" t="s">
        <v>52</v>
      </c>
      <c r="C39" s="52">
        <v>429.64191010000008</v>
      </c>
      <c r="D39" s="52">
        <v>327.34150890000001</v>
      </c>
      <c r="E39" s="52">
        <v>152.92317019999999</v>
      </c>
      <c r="F39" s="52">
        <v>106.16998939999999</v>
      </c>
      <c r="G39" s="52">
        <v>1.0886E-2</v>
      </c>
      <c r="H39" s="52">
        <v>1.238E-4</v>
      </c>
    </row>
    <row r="40" spans="1:8" s="3" customFormat="1" ht="15.75" x14ac:dyDescent="0.25">
      <c r="A40" s="55">
        <v>7.4</v>
      </c>
      <c r="B40" s="51" t="s">
        <v>53</v>
      </c>
      <c r="C40" s="52">
        <v>0</v>
      </c>
      <c r="D40" s="52">
        <v>0</v>
      </c>
      <c r="E40" s="52">
        <v>190.97387239999998</v>
      </c>
      <c r="F40" s="52">
        <v>2.7193200000000002</v>
      </c>
      <c r="G40" s="52">
        <v>0</v>
      </c>
      <c r="H40" s="52">
        <v>0</v>
      </c>
    </row>
    <row r="41" spans="1:8" s="3" customFormat="1" ht="15.75" x14ac:dyDescent="0.25">
      <c r="A41" s="55">
        <v>7.5</v>
      </c>
      <c r="B41" s="51" t="s">
        <v>54</v>
      </c>
      <c r="C41" s="52">
        <v>231.33894050000004</v>
      </c>
      <c r="D41" s="52">
        <v>241.57516320000002</v>
      </c>
      <c r="E41" s="52">
        <v>475.79958570000008</v>
      </c>
      <c r="F41" s="52">
        <v>317.7093916</v>
      </c>
      <c r="G41" s="52">
        <v>311.97017370000003</v>
      </c>
      <c r="H41" s="92">
        <v>2217.2570224999999</v>
      </c>
    </row>
    <row r="42" spans="1:8" s="3" customFormat="1" ht="15.75" x14ac:dyDescent="0.25">
      <c r="A42" s="55">
        <v>7.6</v>
      </c>
      <c r="B42" s="51" t="s">
        <v>55</v>
      </c>
      <c r="C42" s="52">
        <v>770.63077629999998</v>
      </c>
      <c r="D42" s="52">
        <v>517.32452059999991</v>
      </c>
      <c r="E42" s="52">
        <v>742.56190889999993</v>
      </c>
      <c r="F42" s="52">
        <v>880.82462520000001</v>
      </c>
      <c r="G42" s="52">
        <v>1109.5186541</v>
      </c>
      <c r="H42" s="93"/>
    </row>
    <row r="43" spans="1:8" s="3" customFormat="1" ht="15.75" x14ac:dyDescent="0.25">
      <c r="A43" s="50"/>
      <c r="B43" s="51" t="s">
        <v>56</v>
      </c>
      <c r="C43" s="56">
        <f t="shared" ref="C43:H43" si="2">C25+C37+C39+C40+C41+C42+C26+C27+C28+C29</f>
        <v>13809.424214699999</v>
      </c>
      <c r="D43" s="56">
        <f t="shared" si="2"/>
        <v>16546.912710799996</v>
      </c>
      <c r="E43" s="56">
        <f t="shared" si="2"/>
        <v>15997.5950137</v>
      </c>
      <c r="F43" s="56">
        <f t="shared" si="2"/>
        <v>16104.312459500001</v>
      </c>
      <c r="G43" s="56">
        <f t="shared" si="2"/>
        <v>19877.068781499998</v>
      </c>
      <c r="H43" s="56">
        <f t="shared" si="2"/>
        <v>20087.803575699996</v>
      </c>
    </row>
    <row r="44" spans="1:8" s="3" customFormat="1" ht="15.75" x14ac:dyDescent="0.25">
      <c r="A44" s="50">
        <v>8</v>
      </c>
      <c r="B44" s="51" t="s">
        <v>57</v>
      </c>
      <c r="C44" s="52">
        <v>0.34301749999999998</v>
      </c>
      <c r="D44" s="52">
        <v>0.11666649999999999</v>
      </c>
      <c r="E44" s="52">
        <v>0</v>
      </c>
      <c r="F44" s="52">
        <v>0.79302320000000004</v>
      </c>
      <c r="G44" s="52">
        <v>0.36648660000000005</v>
      </c>
      <c r="H44" s="52">
        <v>0</v>
      </c>
    </row>
    <row r="45" spans="1:8" s="3" customFormat="1" ht="15.75" x14ac:dyDescent="0.25">
      <c r="A45" s="50">
        <v>9</v>
      </c>
      <c r="B45" s="51" t="s">
        <v>58</v>
      </c>
      <c r="C45" s="52">
        <v>690.31597999999997</v>
      </c>
      <c r="D45" s="52">
        <v>147.10042000000001</v>
      </c>
      <c r="E45" s="52">
        <v>147.94639320000002</v>
      </c>
      <c r="F45" s="52">
        <v>169.6206866</v>
      </c>
      <c r="G45" s="52">
        <v>270.99687059999997</v>
      </c>
      <c r="H45" s="52">
        <v>232.69274999999999</v>
      </c>
    </row>
    <row r="46" spans="1:8" s="3" customFormat="1" ht="15.75" x14ac:dyDescent="0.25">
      <c r="A46" s="50">
        <v>10</v>
      </c>
      <c r="B46" s="51" t="s">
        <v>59</v>
      </c>
      <c r="C46" s="52">
        <v>0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</row>
    <row r="47" spans="1:8" s="3" customFormat="1" ht="15.75" x14ac:dyDescent="0.25">
      <c r="A47" s="50">
        <v>11</v>
      </c>
      <c r="B47" s="51" t="s">
        <v>60</v>
      </c>
      <c r="C47" s="52">
        <v>6101.2693597000007</v>
      </c>
      <c r="D47" s="52">
        <v>7746.5681753999997</v>
      </c>
      <c r="E47" s="52">
        <v>8245.0724432999996</v>
      </c>
      <c r="F47" s="52">
        <v>8485.1791673000007</v>
      </c>
      <c r="G47" s="52">
        <v>8675.1608694000006</v>
      </c>
      <c r="H47" s="52">
        <v>8628.7661014999994</v>
      </c>
    </row>
    <row r="48" spans="1:8" s="3" customFormat="1" ht="15.75" x14ac:dyDescent="0.25">
      <c r="A48" s="50">
        <v>12</v>
      </c>
      <c r="B48" s="51" t="s">
        <v>61</v>
      </c>
      <c r="C48" s="54"/>
      <c r="D48" s="58"/>
      <c r="E48" s="54"/>
      <c r="F48" s="54"/>
      <c r="G48" s="54"/>
      <c r="H48" s="54"/>
    </row>
    <row r="49" spans="1:8" ht="15.75" x14ac:dyDescent="0.25">
      <c r="A49" s="55">
        <v>12.1</v>
      </c>
      <c r="B49" s="51" t="s">
        <v>62</v>
      </c>
      <c r="C49" s="52">
        <v>189.80942999999999</v>
      </c>
      <c r="D49" s="52">
        <v>189.89013</v>
      </c>
      <c r="E49" s="52">
        <v>187.30315999999999</v>
      </c>
      <c r="F49" s="52">
        <v>259.48135000000002</v>
      </c>
      <c r="G49" s="52">
        <v>188.41991999999999</v>
      </c>
      <c r="H49" s="52">
        <v>640.42235400000004</v>
      </c>
    </row>
    <row r="50" spans="1:8" ht="15.75" x14ac:dyDescent="0.25">
      <c r="A50" s="55">
        <v>12.2</v>
      </c>
      <c r="B50" s="51" t="s">
        <v>63</v>
      </c>
      <c r="C50" s="52">
        <v>74.540019999999998</v>
      </c>
      <c r="D50" s="52">
        <v>51.263710000000003</v>
      </c>
      <c r="E50" s="52">
        <v>54.242220000000003</v>
      </c>
      <c r="F50" s="52">
        <v>65.446510000000004</v>
      </c>
      <c r="G50" s="52">
        <v>55.667839999999998</v>
      </c>
      <c r="H50" s="52">
        <v>13.927210000000001</v>
      </c>
    </row>
    <row r="51" spans="1:8" ht="15.75" x14ac:dyDescent="0.25">
      <c r="A51" s="55">
        <v>12.3</v>
      </c>
      <c r="B51" s="51" t="s">
        <v>64</v>
      </c>
      <c r="C51" s="52">
        <v>74.016376199999996</v>
      </c>
      <c r="D51" s="52">
        <v>44.429479999999998</v>
      </c>
      <c r="E51" s="52">
        <v>52.56091</v>
      </c>
      <c r="F51" s="52">
        <v>97.089215699999997</v>
      </c>
      <c r="G51" s="52">
        <v>62.259202899999998</v>
      </c>
      <c r="H51" s="52">
        <v>68.851889599999993</v>
      </c>
    </row>
    <row r="52" spans="1:8" ht="15.75" x14ac:dyDescent="0.25">
      <c r="A52" s="55">
        <v>12.4</v>
      </c>
      <c r="B52" s="51" t="s">
        <v>65</v>
      </c>
      <c r="C52" s="52">
        <v>94.169939999999997</v>
      </c>
      <c r="D52" s="52">
        <v>124.28404449999999</v>
      </c>
      <c r="E52" s="52">
        <v>78.631320000000002</v>
      </c>
      <c r="F52" s="52">
        <v>145.97796</v>
      </c>
      <c r="G52" s="52">
        <v>142.43269699999999</v>
      </c>
      <c r="H52" s="52">
        <v>153.94706650000001</v>
      </c>
    </row>
    <row r="53" spans="1:8" ht="15.75" x14ac:dyDescent="0.25">
      <c r="A53" s="55">
        <v>12.5</v>
      </c>
      <c r="B53" s="51" t="s">
        <v>66</v>
      </c>
      <c r="C53" s="52">
        <v>60.941411299999999</v>
      </c>
      <c r="D53" s="52">
        <v>68.684303600000007</v>
      </c>
      <c r="E53" s="52">
        <v>49.0830822</v>
      </c>
      <c r="F53" s="52">
        <v>78.595740000000006</v>
      </c>
      <c r="G53" s="52">
        <v>70.9470642</v>
      </c>
      <c r="H53" s="52">
        <v>114.17542570000001</v>
      </c>
    </row>
    <row r="54" spans="1:8" s="3" customFormat="1" ht="15.75" x14ac:dyDescent="0.25">
      <c r="A54" s="55">
        <v>12.6</v>
      </c>
      <c r="B54" s="51" t="s">
        <v>67</v>
      </c>
      <c r="C54" s="52">
        <v>74.062100000000001</v>
      </c>
      <c r="D54" s="52">
        <v>89.785169999999994</v>
      </c>
      <c r="E54" s="52">
        <v>82.5518</v>
      </c>
      <c r="F54" s="52">
        <v>63.088784599999997</v>
      </c>
      <c r="G54" s="52">
        <v>83.456917400000009</v>
      </c>
      <c r="H54" s="52">
        <v>92.311511400000001</v>
      </c>
    </row>
    <row r="55" spans="1:8" s="3" customFormat="1" ht="15.75" x14ac:dyDescent="0.25">
      <c r="A55" s="55">
        <v>12.7</v>
      </c>
      <c r="B55" s="51" t="s">
        <v>68</v>
      </c>
      <c r="C55" s="52">
        <v>0.85470659999999998</v>
      </c>
      <c r="D55" s="52">
        <v>199.07328649999999</v>
      </c>
      <c r="E55" s="52">
        <v>981.05684610000003</v>
      </c>
      <c r="F55" s="52">
        <v>1267.2220394999999</v>
      </c>
      <c r="G55" s="52">
        <v>1045.683213</v>
      </c>
      <c r="H55" s="52">
        <v>1902.7674323000001</v>
      </c>
    </row>
    <row r="56" spans="1:8" ht="15.75" x14ac:dyDescent="0.25">
      <c r="A56" s="55">
        <v>12.8</v>
      </c>
      <c r="B56" s="51" t="s">
        <v>69</v>
      </c>
      <c r="C56" s="52">
        <v>22.756528299999999</v>
      </c>
      <c r="D56" s="52">
        <v>0</v>
      </c>
      <c r="E56" s="52">
        <v>-11.119766099999994</v>
      </c>
      <c r="F56" s="52">
        <v>-4.980529399999976</v>
      </c>
      <c r="G56" s="52">
        <v>-5.7400330000000075</v>
      </c>
      <c r="H56" s="52">
        <v>-6.6081995000000298</v>
      </c>
    </row>
    <row r="57" spans="1:8" ht="15.75" x14ac:dyDescent="0.25">
      <c r="A57" s="55">
        <v>12.9</v>
      </c>
      <c r="B57" s="51" t="s">
        <v>70</v>
      </c>
      <c r="C57" s="52">
        <v>13.504658999999998</v>
      </c>
      <c r="D57" s="52">
        <v>10.263186299999999</v>
      </c>
      <c r="E57" s="52">
        <v>0.39454600000000001</v>
      </c>
      <c r="F57" s="52">
        <v>0.49228</v>
      </c>
      <c r="G57" s="52">
        <v>0.35866999999999999</v>
      </c>
      <c r="H57" s="52">
        <v>10.73409</v>
      </c>
    </row>
    <row r="58" spans="1:8" ht="15.75" x14ac:dyDescent="0.25">
      <c r="A58" s="59">
        <v>12.1</v>
      </c>
      <c r="B58" s="51" t="s">
        <v>71</v>
      </c>
      <c r="C58" s="52">
        <v>55.505524999999999</v>
      </c>
      <c r="D58" s="52">
        <v>35.149317799999999</v>
      </c>
      <c r="E58" s="52">
        <v>35.461840000000002</v>
      </c>
      <c r="F58" s="52">
        <v>47.251199999999997</v>
      </c>
      <c r="G58" s="52">
        <v>69.566407999999996</v>
      </c>
      <c r="H58" s="52">
        <v>71.20487</v>
      </c>
    </row>
    <row r="59" spans="1:8" ht="15.75" x14ac:dyDescent="0.25">
      <c r="A59" s="59">
        <v>12.11</v>
      </c>
      <c r="B59" s="51" t="s">
        <v>72</v>
      </c>
      <c r="C59" s="52">
        <v>-0.63512999999998954</v>
      </c>
      <c r="D59" s="52">
        <v>4.6715000000000089</v>
      </c>
      <c r="E59" s="52">
        <v>6.6495199999999954</v>
      </c>
      <c r="F59" s="52">
        <v>4.9628700000000094</v>
      </c>
      <c r="G59" s="52">
        <v>3.508027200000015</v>
      </c>
      <c r="H59" s="52">
        <v>29.412546300000002</v>
      </c>
    </row>
    <row r="60" spans="1:8" ht="15.75" x14ac:dyDescent="0.25">
      <c r="A60" s="59">
        <v>12.12</v>
      </c>
      <c r="B60" s="51" t="s">
        <v>73</v>
      </c>
      <c r="C60" s="52">
        <v>39.640778399999995</v>
      </c>
      <c r="D60" s="52">
        <v>57.952587399999999</v>
      </c>
      <c r="E60" s="52">
        <v>36.699420000000003</v>
      </c>
      <c r="F60" s="52">
        <v>44.597763099999995</v>
      </c>
      <c r="G60" s="52">
        <v>57.693259400000002</v>
      </c>
      <c r="H60" s="52">
        <v>61.729380999999997</v>
      </c>
    </row>
    <row r="61" spans="1:8" ht="15.75" x14ac:dyDescent="0.25">
      <c r="A61" s="59">
        <v>12.13</v>
      </c>
      <c r="B61" s="51" t="s">
        <v>74</v>
      </c>
      <c r="C61" s="52">
        <v>48.571371500000005</v>
      </c>
      <c r="D61" s="52">
        <v>58.1019474</v>
      </c>
      <c r="E61" s="52">
        <v>30.335176000000001</v>
      </c>
      <c r="F61" s="52">
        <v>49.671940199999995</v>
      </c>
      <c r="G61" s="52">
        <v>63.056577300000008</v>
      </c>
      <c r="H61" s="52">
        <v>31.537929300000002</v>
      </c>
    </row>
    <row r="62" spans="1:8" ht="15.75" x14ac:dyDescent="0.25">
      <c r="A62" s="59">
        <v>12.14</v>
      </c>
      <c r="B62" s="51" t="s">
        <v>75</v>
      </c>
      <c r="C62" s="52">
        <v>802.13082930000007</v>
      </c>
      <c r="D62" s="52">
        <v>1377.6763518</v>
      </c>
      <c r="E62" s="52">
        <v>1039.4644257</v>
      </c>
      <c r="F62" s="52">
        <v>695.84852950000004</v>
      </c>
      <c r="G62" s="52">
        <v>844.03560090000008</v>
      </c>
      <c r="H62" s="52">
        <v>877.06399539999995</v>
      </c>
    </row>
    <row r="63" spans="1:8" ht="15.75" x14ac:dyDescent="0.25">
      <c r="A63" s="59"/>
      <c r="B63" s="51" t="s">
        <v>76</v>
      </c>
      <c r="C63" s="52"/>
      <c r="D63" s="52"/>
      <c r="E63" s="52"/>
      <c r="F63" s="52"/>
      <c r="G63" s="52"/>
      <c r="H63" s="52"/>
    </row>
    <row r="64" spans="1:8" ht="15.75" x14ac:dyDescent="0.25">
      <c r="A64" s="59" t="s">
        <v>77</v>
      </c>
      <c r="B64" s="60" t="s">
        <v>78</v>
      </c>
      <c r="C64" s="52">
        <v>57.226597000000005</v>
      </c>
      <c r="D64" s="52">
        <v>133.62211119999998</v>
      </c>
      <c r="E64" s="52">
        <v>170.65608670000003</v>
      </c>
      <c r="F64" s="52">
        <v>76.060959999999994</v>
      </c>
      <c r="G64" s="52">
        <v>219.12608940000001</v>
      </c>
      <c r="H64" s="52">
        <v>118.4444172</v>
      </c>
    </row>
    <row r="65" spans="1:8" ht="15.75" x14ac:dyDescent="0.25">
      <c r="A65" s="59" t="s">
        <v>79</v>
      </c>
      <c r="B65" s="60" t="s">
        <v>80</v>
      </c>
      <c r="C65" s="52">
        <v>258.78055999999998</v>
      </c>
      <c r="D65" s="52">
        <v>525.25788</v>
      </c>
      <c r="E65" s="52">
        <v>173.80076</v>
      </c>
      <c r="F65" s="52">
        <v>28.033010000000001</v>
      </c>
      <c r="G65" s="52">
        <v>88.581540000000004</v>
      </c>
      <c r="H65" s="52">
        <v>73.820400000000006</v>
      </c>
    </row>
    <row r="66" spans="1:8" ht="15.75" x14ac:dyDescent="0.25">
      <c r="A66" s="59" t="s">
        <v>81</v>
      </c>
      <c r="B66" s="60" t="s">
        <v>82</v>
      </c>
      <c r="C66" s="52">
        <v>0</v>
      </c>
      <c r="D66" s="52">
        <v>24.1065419</v>
      </c>
      <c r="E66" s="52">
        <v>11.592140000000001</v>
      </c>
      <c r="F66" s="52">
        <v>1.6052200000000001</v>
      </c>
      <c r="G66" s="52">
        <v>24.430759999999999</v>
      </c>
      <c r="H66" s="52">
        <v>21.491711800000001</v>
      </c>
    </row>
    <row r="67" spans="1:8" ht="15.75" x14ac:dyDescent="0.25">
      <c r="A67" s="59" t="s">
        <v>83</v>
      </c>
      <c r="B67" s="60" t="s">
        <v>84</v>
      </c>
      <c r="C67" s="52">
        <v>17.076784</v>
      </c>
      <c r="D67" s="52">
        <v>32.344071100000001</v>
      </c>
      <c r="E67" s="52">
        <v>36.572979100000005</v>
      </c>
      <c r="F67" s="52">
        <v>24.787804900000001</v>
      </c>
      <c r="G67" s="52">
        <v>27.118920499999998</v>
      </c>
      <c r="H67" s="52">
        <v>11.561790500000001</v>
      </c>
    </row>
    <row r="68" spans="1:8" ht="15.75" x14ac:dyDescent="0.25">
      <c r="A68" s="59" t="s">
        <v>85</v>
      </c>
      <c r="B68" s="60" t="s">
        <v>86</v>
      </c>
      <c r="C68" s="52">
        <v>293.31766770000002</v>
      </c>
      <c r="D68" s="52">
        <v>316.66046439999997</v>
      </c>
      <c r="E68" s="52">
        <v>352.42151210000003</v>
      </c>
      <c r="F68" s="52">
        <v>349.91987850000004</v>
      </c>
      <c r="G68" s="52">
        <v>316.62085680000001</v>
      </c>
      <c r="H68" s="52">
        <v>345.57908619999995</v>
      </c>
    </row>
    <row r="69" spans="1:8" ht="15.75" x14ac:dyDescent="0.25">
      <c r="A69" s="59" t="s">
        <v>87</v>
      </c>
      <c r="B69" s="60" t="s">
        <v>88</v>
      </c>
      <c r="C69" s="52">
        <v>7.6421778999999992</v>
      </c>
      <c r="D69" s="52">
        <v>128.9235027</v>
      </c>
      <c r="E69" s="52">
        <v>88.929723899999999</v>
      </c>
      <c r="F69" s="52">
        <v>28.6145</v>
      </c>
      <c r="G69" s="52">
        <v>9.8865200000000009</v>
      </c>
      <c r="H69" s="52">
        <v>134.30314999999999</v>
      </c>
    </row>
    <row r="70" spans="1:8" ht="15.75" x14ac:dyDescent="0.25">
      <c r="A70" s="59" t="s">
        <v>89</v>
      </c>
      <c r="B70" s="60" t="s">
        <v>90</v>
      </c>
      <c r="C70" s="52">
        <v>0</v>
      </c>
      <c r="D70" s="52">
        <v>0</v>
      </c>
      <c r="E70" s="52">
        <v>0</v>
      </c>
      <c r="F70" s="52">
        <v>0</v>
      </c>
      <c r="G70" s="52">
        <v>0</v>
      </c>
      <c r="H70" s="52">
        <v>0</v>
      </c>
    </row>
    <row r="71" spans="1:8" ht="15.75" x14ac:dyDescent="0.25">
      <c r="A71" s="59" t="s">
        <v>91</v>
      </c>
      <c r="B71" s="60" t="s">
        <v>92</v>
      </c>
      <c r="C71" s="52"/>
      <c r="D71" s="52"/>
      <c r="E71" s="52"/>
      <c r="F71" s="52">
        <v>0</v>
      </c>
      <c r="G71" s="52">
        <v>0</v>
      </c>
      <c r="H71" s="52"/>
    </row>
    <row r="72" spans="1:8" ht="15.75" x14ac:dyDescent="0.25">
      <c r="A72" s="59" t="s">
        <v>93</v>
      </c>
      <c r="B72" s="60" t="s">
        <v>94</v>
      </c>
      <c r="C72" s="52">
        <v>26.686064100000003</v>
      </c>
      <c r="D72" s="52">
        <v>24.412772400000001</v>
      </c>
      <c r="E72" s="52">
        <v>24.910347799999997</v>
      </c>
      <c r="F72" s="52">
        <v>15.9262766</v>
      </c>
      <c r="G72" s="52">
        <v>14.583361100000001</v>
      </c>
      <c r="H72" s="52">
        <v>8.5804814</v>
      </c>
    </row>
    <row r="73" spans="1:8" ht="15.75" x14ac:dyDescent="0.25">
      <c r="A73" s="59" t="s">
        <v>95</v>
      </c>
      <c r="B73" s="60" t="s">
        <v>96</v>
      </c>
      <c r="C73" s="52">
        <v>141.40097860000014</v>
      </c>
      <c r="D73" s="52">
        <v>192.34900810000022</v>
      </c>
      <c r="E73" s="52">
        <v>180.58087610000007</v>
      </c>
      <c r="F73" s="52">
        <v>170.90087949999997</v>
      </c>
      <c r="G73" s="52">
        <v>143.68755309999995</v>
      </c>
      <c r="H73" s="52">
        <v>163.28295830000002</v>
      </c>
    </row>
    <row r="74" spans="1:8" ht="15.75" x14ac:dyDescent="0.25">
      <c r="A74" s="59"/>
      <c r="B74" s="51"/>
      <c r="C74" s="52"/>
      <c r="D74" s="52"/>
      <c r="E74" s="52"/>
      <c r="F74" s="52"/>
      <c r="G74" s="52"/>
      <c r="H74" s="52"/>
    </row>
    <row r="75" spans="1:8" ht="15.75" x14ac:dyDescent="0.25">
      <c r="A75" s="50"/>
      <c r="B75" s="51" t="s">
        <v>97</v>
      </c>
      <c r="C75" s="56">
        <f t="shared" ref="C75:H75" si="3">SUM(C49:C62)</f>
        <v>1549.8685456000003</v>
      </c>
      <c r="D75" s="56">
        <f t="shared" si="3"/>
        <v>2311.2250153</v>
      </c>
      <c r="E75" s="56">
        <f t="shared" si="3"/>
        <v>2623.3144998999996</v>
      </c>
      <c r="F75" s="56">
        <f t="shared" si="3"/>
        <v>2814.7456531999997</v>
      </c>
      <c r="G75" s="56">
        <f t="shared" si="3"/>
        <v>2681.3453643000003</v>
      </c>
      <c r="H75" s="56">
        <f t="shared" si="3"/>
        <v>4061.4775020000002</v>
      </c>
    </row>
    <row r="76" spans="1:8" ht="15.75" x14ac:dyDescent="0.25">
      <c r="A76" s="50">
        <v>13</v>
      </c>
      <c r="B76" s="51" t="s">
        <v>98</v>
      </c>
      <c r="C76" s="56">
        <f>+C8+C9+C75+C43+C44+C45+C47+C46+C10+C11+C23+C12</f>
        <v>45454.100850500006</v>
      </c>
      <c r="D76" s="56">
        <f>+D8+D9+D75+D43+D44+D45+D47+D46+D10+D11+D23+D12</f>
        <v>53277.621694999987</v>
      </c>
      <c r="E76" s="56">
        <f>E8+E9+E75+E43+E44+E45+E47+E46+E10+E11+E23+E12</f>
        <v>57621.059121000006</v>
      </c>
      <c r="F76" s="56">
        <f>F8+F9+F75+F43+F44+F45+F47+F46+F10+F11+F23+F12</f>
        <v>61543.960730100007</v>
      </c>
      <c r="G76" s="56">
        <f>+G8+G9+G75+G43+G44+G45+G47+G46+G10+G11+G23+G12</f>
        <v>69276.897434700004</v>
      </c>
      <c r="H76" s="56">
        <f>+H8+H9+H75+H43+H44+H45+H47+H46+H10+H11+H23+H12</f>
        <v>76688.95130239999</v>
      </c>
    </row>
    <row r="77" spans="1:8" ht="15.75" x14ac:dyDescent="0.25">
      <c r="A77" s="50">
        <v>14</v>
      </c>
      <c r="B77" s="51" t="s">
        <v>99</v>
      </c>
      <c r="C77" s="52">
        <v>-24.537070699999997</v>
      </c>
      <c r="D77" s="52">
        <v>-24.471577200000002</v>
      </c>
      <c r="E77" s="52">
        <v>-24.911666100000005</v>
      </c>
      <c r="F77" s="52">
        <v>-33.721732000000003</v>
      </c>
      <c r="G77" s="52">
        <v>-47.2065737</v>
      </c>
      <c r="H77" s="52">
        <v>-49.216961300000001</v>
      </c>
    </row>
    <row r="78" spans="1:8" ht="15.75" x14ac:dyDescent="0.25">
      <c r="A78" s="50">
        <v>15</v>
      </c>
      <c r="B78" s="51" t="s">
        <v>100</v>
      </c>
      <c r="C78" s="56">
        <f t="shared" ref="C78:H78" si="4">+C76+C77</f>
        <v>45429.56377980001</v>
      </c>
      <c r="D78" s="56">
        <f t="shared" si="4"/>
        <v>53253.150117799989</v>
      </c>
      <c r="E78" s="56">
        <f t="shared" si="4"/>
        <v>57596.147454900005</v>
      </c>
      <c r="F78" s="56">
        <f t="shared" si="4"/>
        <v>61510.238998100009</v>
      </c>
      <c r="G78" s="56">
        <f t="shared" si="4"/>
        <v>69229.69086100001</v>
      </c>
      <c r="H78" s="56">
        <f t="shared" si="4"/>
        <v>76639.734341099989</v>
      </c>
    </row>
    <row r="79" spans="1:8" ht="15.75" x14ac:dyDescent="0.25">
      <c r="A79" s="50">
        <v>16</v>
      </c>
      <c r="B79" s="61" t="s">
        <v>101</v>
      </c>
      <c r="C79" s="54">
        <v>177.55493000000013</v>
      </c>
      <c r="D79" s="54">
        <v>623.7073151999997</v>
      </c>
      <c r="E79" s="54">
        <v>594.73896769999988</v>
      </c>
      <c r="F79" s="54">
        <v>1283.7432406999997</v>
      </c>
      <c r="G79" s="54">
        <v>969.54835073271511</v>
      </c>
      <c r="H79" s="54"/>
    </row>
    <row r="80" spans="1:8" ht="16.5" thickBot="1" x14ac:dyDescent="0.3">
      <c r="A80" s="62"/>
      <c r="B80" s="63" t="s">
        <v>102</v>
      </c>
      <c r="C80" s="64">
        <f t="shared" ref="C80:H80" si="5">+C78+C79</f>
        <v>45607.118709800008</v>
      </c>
      <c r="D80" s="64">
        <f t="shared" si="5"/>
        <v>53876.85743299999</v>
      </c>
      <c r="E80" s="64">
        <f t="shared" si="5"/>
        <v>58190.886422600008</v>
      </c>
      <c r="F80" s="64">
        <f t="shared" si="5"/>
        <v>62793.98223880001</v>
      </c>
      <c r="G80" s="64">
        <f t="shared" si="5"/>
        <v>70199.239211732725</v>
      </c>
      <c r="H80" s="64">
        <f t="shared" si="5"/>
        <v>76639.734341099989</v>
      </c>
    </row>
    <row r="81" spans="1:8" ht="15.75" x14ac:dyDescent="0.25">
      <c r="A81" s="65"/>
      <c r="B81" s="66"/>
      <c r="C81" s="67"/>
      <c r="D81" s="67"/>
      <c r="E81" s="67"/>
      <c r="F81" s="67"/>
      <c r="G81" s="67"/>
      <c r="H81" s="67"/>
    </row>
    <row r="82" spans="1:8" ht="15.75" thickBot="1" x14ac:dyDescent="0.3">
      <c r="A82" s="45"/>
      <c r="B82" s="46"/>
      <c r="C82" s="46"/>
      <c r="F82" s="3" t="s">
        <v>4</v>
      </c>
    </row>
    <row r="83" spans="1:8" x14ac:dyDescent="0.25">
      <c r="A83" s="47" t="s">
        <v>5</v>
      </c>
      <c r="B83" s="48" t="s">
        <v>6</v>
      </c>
      <c r="C83" s="49" t="s">
        <v>7</v>
      </c>
      <c r="D83" s="49" t="s">
        <v>8</v>
      </c>
      <c r="E83" s="49" t="s">
        <v>9</v>
      </c>
      <c r="F83" s="49" t="s">
        <v>10</v>
      </c>
      <c r="G83" s="49" t="s">
        <v>11</v>
      </c>
      <c r="H83" s="49" t="s">
        <v>12</v>
      </c>
    </row>
    <row r="84" spans="1:8" x14ac:dyDescent="0.25">
      <c r="A84" s="32">
        <v>1</v>
      </c>
      <c r="B84" s="68" t="s">
        <v>59</v>
      </c>
      <c r="C84" s="31"/>
      <c r="D84" s="32"/>
      <c r="E84" s="32"/>
      <c r="F84" s="32"/>
      <c r="G84" s="32"/>
      <c r="H84" s="32"/>
    </row>
    <row r="85" spans="1:8" x14ac:dyDescent="0.25">
      <c r="A85" s="32"/>
      <c r="B85" s="69" t="s">
        <v>103</v>
      </c>
      <c r="C85" s="70">
        <v>0</v>
      </c>
      <c r="D85" s="71">
        <v>0</v>
      </c>
      <c r="E85" s="71">
        <v>0</v>
      </c>
      <c r="F85" s="71">
        <v>0</v>
      </c>
      <c r="G85" s="71">
        <v>0</v>
      </c>
      <c r="H85" s="71">
        <v>0</v>
      </c>
    </row>
    <row r="86" spans="1:8" x14ac:dyDescent="0.25">
      <c r="A86" s="32"/>
      <c r="B86" s="32" t="s">
        <v>104</v>
      </c>
      <c r="C86" s="70">
        <v>0</v>
      </c>
      <c r="D86" s="70">
        <v>0</v>
      </c>
      <c r="E86" s="70">
        <v>0</v>
      </c>
      <c r="F86" s="70">
        <v>0</v>
      </c>
      <c r="G86" s="70">
        <v>0</v>
      </c>
      <c r="H86" s="70">
        <v>0</v>
      </c>
    </row>
    <row r="87" spans="1:8" x14ac:dyDescent="0.25">
      <c r="A87" s="32"/>
      <c r="B87" s="32" t="s">
        <v>105</v>
      </c>
      <c r="C87" s="70">
        <v>0</v>
      </c>
      <c r="D87" s="70">
        <v>0</v>
      </c>
      <c r="E87" s="70">
        <v>0</v>
      </c>
      <c r="F87" s="70">
        <v>0</v>
      </c>
      <c r="G87" s="70">
        <v>0</v>
      </c>
      <c r="H87" s="70">
        <v>0</v>
      </c>
    </row>
    <row r="88" spans="1:8" x14ac:dyDescent="0.25">
      <c r="A88" s="32"/>
      <c r="B88" s="72" t="s">
        <v>106</v>
      </c>
      <c r="C88" s="37">
        <f t="shared" ref="C88:H88" si="6">+SUM(C85:C87)</f>
        <v>0</v>
      </c>
      <c r="D88" s="37">
        <f t="shared" si="6"/>
        <v>0</v>
      </c>
      <c r="E88" s="37">
        <f t="shared" si="6"/>
        <v>0</v>
      </c>
      <c r="F88" s="37">
        <f t="shared" si="6"/>
        <v>0</v>
      </c>
      <c r="G88" s="37">
        <f t="shared" si="6"/>
        <v>0</v>
      </c>
      <c r="H88" s="37">
        <f t="shared" si="6"/>
        <v>0</v>
      </c>
    </row>
    <row r="89" spans="1:8" x14ac:dyDescent="0.25">
      <c r="A89" s="32"/>
      <c r="B89" s="32"/>
      <c r="C89" s="38">
        <f t="shared" ref="C89:H89" si="7">+C88-C46</f>
        <v>0</v>
      </c>
      <c r="D89" s="38">
        <f t="shared" si="7"/>
        <v>0</v>
      </c>
      <c r="E89" s="38">
        <f t="shared" si="7"/>
        <v>0</v>
      </c>
      <c r="F89" s="38">
        <f t="shared" si="7"/>
        <v>0</v>
      </c>
      <c r="G89" s="38">
        <f t="shared" si="7"/>
        <v>0</v>
      </c>
      <c r="H89" s="38">
        <f t="shared" si="7"/>
        <v>0</v>
      </c>
    </row>
    <row r="90" spans="1:8" x14ac:dyDescent="0.25">
      <c r="A90" s="32">
        <v>2</v>
      </c>
      <c r="B90" s="72" t="s">
        <v>107</v>
      </c>
      <c r="C90" s="31"/>
      <c r="D90" s="32"/>
      <c r="E90" s="32"/>
      <c r="F90" s="32"/>
      <c r="G90" s="32"/>
      <c r="H90" s="32"/>
    </row>
    <row r="91" spans="1:8" x14ac:dyDescent="0.25">
      <c r="A91" s="32"/>
      <c r="B91" s="32" t="s">
        <v>108</v>
      </c>
      <c r="C91" s="70">
        <v>166.73947000000001</v>
      </c>
      <c r="D91" s="70">
        <v>181.55171000000001</v>
      </c>
      <c r="E91" s="70">
        <v>165.28455199999999</v>
      </c>
      <c r="F91" s="70">
        <v>120.19609</v>
      </c>
      <c r="G91" s="70">
        <v>109.22996000000001</v>
      </c>
      <c r="H91" s="70">
        <v>203.14257359999999</v>
      </c>
    </row>
    <row r="92" spans="1:8" x14ac:dyDescent="0.25">
      <c r="A92" s="32"/>
      <c r="B92" s="32" t="s">
        <v>109</v>
      </c>
      <c r="C92" s="70">
        <v>0.90484520000000002</v>
      </c>
      <c r="D92" s="70">
        <v>1.5273699999999999</v>
      </c>
      <c r="E92" s="70">
        <v>1.4893523999999998</v>
      </c>
      <c r="F92" s="70">
        <v>1.6432792999999999</v>
      </c>
      <c r="G92" s="70">
        <v>0.65090499999999996</v>
      </c>
      <c r="H92" s="70">
        <v>0</v>
      </c>
    </row>
    <row r="93" spans="1:8" x14ac:dyDescent="0.25">
      <c r="A93" s="32"/>
      <c r="B93" s="32" t="s">
        <v>110</v>
      </c>
      <c r="C93" s="70">
        <v>-1.7319479184152442E-14</v>
      </c>
      <c r="D93" s="70">
        <v>-9.3258734068513149E-15</v>
      </c>
      <c r="E93" s="70">
        <v>0</v>
      </c>
      <c r="F93" s="70">
        <v>3.3306690738754696E-15</v>
      </c>
      <c r="G93" s="70">
        <v>-5.440092820663267E-15</v>
      </c>
      <c r="H93" s="70">
        <v>49.156939999999992</v>
      </c>
    </row>
    <row r="94" spans="1:8" x14ac:dyDescent="0.25">
      <c r="A94" s="32"/>
      <c r="B94" s="72" t="s">
        <v>106</v>
      </c>
      <c r="C94" s="37">
        <f t="shared" ref="C94:H94" si="8">SUM(C91:C93)</f>
        <v>167.64431519999999</v>
      </c>
      <c r="D94" s="37">
        <f t="shared" si="8"/>
        <v>183.07908</v>
      </c>
      <c r="E94" s="37">
        <f t="shared" si="8"/>
        <v>166.77390439999999</v>
      </c>
      <c r="F94" s="37">
        <f t="shared" si="8"/>
        <v>121.8393693</v>
      </c>
      <c r="G94" s="37">
        <f t="shared" si="8"/>
        <v>109.880865</v>
      </c>
      <c r="H94" s="37">
        <f t="shared" si="8"/>
        <v>252.29951359999998</v>
      </c>
    </row>
    <row r="95" spans="1:8" s="3" customFormat="1" x14ac:dyDescent="0.25">
      <c r="A95" s="32"/>
      <c r="B95" s="32"/>
      <c r="C95" s="70">
        <f t="shared" ref="C95:H95" si="9">+C94-C15</f>
        <v>0</v>
      </c>
      <c r="D95" s="70">
        <f t="shared" si="9"/>
        <v>0</v>
      </c>
      <c r="E95" s="70">
        <f t="shared" si="9"/>
        <v>0</v>
      </c>
      <c r="F95" s="70">
        <f t="shared" si="9"/>
        <v>0</v>
      </c>
      <c r="G95" s="70">
        <f t="shared" si="9"/>
        <v>0</v>
      </c>
      <c r="H95" s="70">
        <f t="shared" si="9"/>
        <v>0</v>
      </c>
    </row>
    <row r="96" spans="1:8" s="3" customFormat="1" x14ac:dyDescent="0.25">
      <c r="A96" s="32">
        <v>3</v>
      </c>
      <c r="B96" s="72" t="s">
        <v>99</v>
      </c>
      <c r="C96" s="31"/>
      <c r="D96" s="32"/>
      <c r="E96" s="32"/>
      <c r="F96" s="32"/>
      <c r="G96" s="32"/>
      <c r="H96" s="32"/>
    </row>
    <row r="97" spans="1:8" s="3" customFormat="1" x14ac:dyDescent="0.25">
      <c r="A97" s="32"/>
      <c r="B97" s="32" t="s">
        <v>111</v>
      </c>
      <c r="C97" s="73">
        <v>-15.679194599999999</v>
      </c>
      <c r="D97" s="73">
        <v>-14.472362499999999</v>
      </c>
      <c r="E97" s="73">
        <v>-15.7192405</v>
      </c>
      <c r="F97" s="73">
        <v>-22.699918500000003</v>
      </c>
      <c r="G97" s="73">
        <v>-42.647873699999998</v>
      </c>
      <c r="H97" s="73">
        <v>-36.424306800000004</v>
      </c>
    </row>
    <row r="98" spans="1:8" s="3" customFormat="1" x14ac:dyDescent="0.25">
      <c r="A98" s="32"/>
      <c r="B98" s="32" t="s">
        <v>112</v>
      </c>
      <c r="C98" s="73">
        <v>0</v>
      </c>
      <c r="D98" s="73">
        <v>0</v>
      </c>
      <c r="E98" s="73">
        <v>0</v>
      </c>
      <c r="F98" s="73">
        <v>0</v>
      </c>
      <c r="G98" s="73">
        <v>0</v>
      </c>
      <c r="H98" s="73">
        <v>0</v>
      </c>
    </row>
    <row r="99" spans="1:8" s="3" customFormat="1" x14ac:dyDescent="0.25">
      <c r="A99" s="32"/>
      <c r="B99" s="32" t="s">
        <v>113</v>
      </c>
      <c r="C99" s="73">
        <v>0</v>
      </c>
      <c r="D99" s="73">
        <v>0</v>
      </c>
      <c r="E99" s="73">
        <v>0</v>
      </c>
      <c r="F99" s="73">
        <v>0</v>
      </c>
      <c r="G99" s="73">
        <v>0</v>
      </c>
      <c r="H99" s="73">
        <v>0</v>
      </c>
    </row>
    <row r="100" spans="1:8" s="3" customFormat="1" x14ac:dyDescent="0.25">
      <c r="A100" s="32"/>
      <c r="B100" s="32" t="s">
        <v>114</v>
      </c>
      <c r="C100" s="73">
        <v>-2.7129160999999997</v>
      </c>
      <c r="D100" s="73">
        <v>-1.9886333999999999</v>
      </c>
      <c r="E100" s="73">
        <v>-2.1311255999999998</v>
      </c>
      <c r="F100" s="73">
        <v>-3.0915735</v>
      </c>
      <c r="G100" s="73">
        <v>-4.7499999999999999E-3</v>
      </c>
      <c r="H100" s="73">
        <v>-3.3779999999999998E-2</v>
      </c>
    </row>
    <row r="101" spans="1:8" s="3" customFormat="1" x14ac:dyDescent="0.25">
      <c r="A101" s="32"/>
      <c r="B101" s="74" t="s">
        <v>115</v>
      </c>
      <c r="C101" s="73">
        <v>-6.1449600000000002</v>
      </c>
      <c r="D101" s="73">
        <v>-8.0105813000000001</v>
      </c>
      <c r="E101" s="73">
        <v>-7.0613000000000001</v>
      </c>
      <c r="F101" s="73">
        <v>-7.9302400000000004</v>
      </c>
      <c r="G101" s="73">
        <v>-4.5539500000000004</v>
      </c>
      <c r="H101" s="73">
        <v>-12.758874499999999</v>
      </c>
    </row>
    <row r="102" spans="1:8" s="3" customFormat="1" x14ac:dyDescent="0.25">
      <c r="A102" s="32"/>
      <c r="B102" s="74" t="s">
        <v>110</v>
      </c>
      <c r="C102" s="73">
        <v>0</v>
      </c>
      <c r="D102" s="73">
        <v>0</v>
      </c>
      <c r="E102" s="73">
        <v>0</v>
      </c>
      <c r="F102" s="73">
        <v>0</v>
      </c>
      <c r="G102" s="73">
        <v>0</v>
      </c>
      <c r="H102" s="73">
        <v>0</v>
      </c>
    </row>
    <row r="103" spans="1:8" s="3" customFormat="1" x14ac:dyDescent="0.25">
      <c r="A103" s="32"/>
      <c r="B103" s="72" t="s">
        <v>106</v>
      </c>
      <c r="C103" s="41">
        <f t="shared" ref="C103:H103" si="10">+SUM(C97:C102)</f>
        <v>-24.537070700000001</v>
      </c>
      <c r="D103" s="41">
        <f t="shared" si="10"/>
        <v>-24.471577199999999</v>
      </c>
      <c r="E103" s="41">
        <f t="shared" si="10"/>
        <v>-24.911666099999998</v>
      </c>
      <c r="F103" s="41">
        <f t="shared" si="10"/>
        <v>-33.721732000000003</v>
      </c>
      <c r="G103" s="41">
        <f t="shared" si="10"/>
        <v>-47.2065737</v>
      </c>
      <c r="H103" s="41">
        <f t="shared" si="10"/>
        <v>-49.216961300000001</v>
      </c>
    </row>
    <row r="104" spans="1:8" s="3" customFormat="1" x14ac:dyDescent="0.25">
      <c r="A104" s="32"/>
      <c r="B104" s="32"/>
      <c r="C104" s="73">
        <f t="shared" ref="C104:H104" si="11">+C103-C77</f>
        <v>0</v>
      </c>
      <c r="D104" s="73">
        <f t="shared" si="11"/>
        <v>0</v>
      </c>
      <c r="E104" s="73">
        <f t="shared" si="11"/>
        <v>0</v>
      </c>
      <c r="F104" s="73">
        <f t="shared" si="11"/>
        <v>0</v>
      </c>
      <c r="G104" s="73">
        <f t="shared" si="11"/>
        <v>0</v>
      </c>
      <c r="H104" s="73">
        <f t="shared" si="11"/>
        <v>0</v>
      </c>
    </row>
  </sheetData>
  <mergeCells count="5">
    <mergeCell ref="F1:G1"/>
    <mergeCell ref="A2:G2"/>
    <mergeCell ref="C4:G4"/>
    <mergeCell ref="C5:G5"/>
    <mergeCell ref="H41:H42"/>
  </mergeCells>
  <pageMargins left="0.5" right="0.5" top="0.5" bottom="0.5" header="0.5" footer="0.5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25</vt:i4>
      </vt:variant>
    </vt:vector>
  </HeadingPairs>
  <TitlesOfParts>
    <vt:vector size="50" baseType="lpstr">
      <vt:lpstr>Mouda</vt:lpstr>
      <vt:lpstr>Simhadri</vt:lpstr>
      <vt:lpstr>Ramagundam</vt:lpstr>
      <vt:lpstr>Barh</vt:lpstr>
      <vt:lpstr>TTPS</vt:lpstr>
      <vt:lpstr>Talcher</vt:lpstr>
      <vt:lpstr>Kahalgaon</vt:lpstr>
      <vt:lpstr>Farakka</vt:lpstr>
      <vt:lpstr>Sipat</vt:lpstr>
      <vt:lpstr>Vindhyachal</vt:lpstr>
      <vt:lpstr>Korba</vt:lpstr>
      <vt:lpstr>Dadri Coal</vt:lpstr>
      <vt:lpstr>Badarpur</vt:lpstr>
      <vt:lpstr>Unchahar</vt:lpstr>
      <vt:lpstr>Rihand</vt:lpstr>
      <vt:lpstr>Tanda</vt:lpstr>
      <vt:lpstr>Singrauli</vt:lpstr>
      <vt:lpstr>Anta</vt:lpstr>
      <vt:lpstr>Aurayia</vt:lpstr>
      <vt:lpstr>Dadri Gas</vt:lpstr>
      <vt:lpstr>Faridabad</vt:lpstr>
      <vt:lpstr>Kawas</vt:lpstr>
      <vt:lpstr>Gandhar</vt:lpstr>
      <vt:lpstr>Kayamkulam</vt:lpstr>
      <vt:lpstr>Koldam</vt:lpstr>
      <vt:lpstr>Anta!Print_Area</vt:lpstr>
      <vt:lpstr>Aurayia!Print_Area</vt:lpstr>
      <vt:lpstr>Badarpur!Print_Area</vt:lpstr>
      <vt:lpstr>Barh!Print_Area</vt:lpstr>
      <vt:lpstr>'Dadri Coal'!Print_Area</vt:lpstr>
      <vt:lpstr>'Dadri Gas'!Print_Area</vt:lpstr>
      <vt:lpstr>Farakka!Print_Area</vt:lpstr>
      <vt:lpstr>Faridabad!Print_Area</vt:lpstr>
      <vt:lpstr>Gandhar!Print_Area</vt:lpstr>
      <vt:lpstr>Kahalgaon!Print_Area</vt:lpstr>
      <vt:lpstr>Kawas!Print_Area</vt:lpstr>
      <vt:lpstr>Kayamkulam!Print_Area</vt:lpstr>
      <vt:lpstr>Koldam!Print_Area</vt:lpstr>
      <vt:lpstr>Korba!Print_Area</vt:lpstr>
      <vt:lpstr>Mouda!Print_Area</vt:lpstr>
      <vt:lpstr>Ramagundam!Print_Area</vt:lpstr>
      <vt:lpstr>Rihand!Print_Area</vt:lpstr>
      <vt:lpstr>Simhadri!Print_Area</vt:lpstr>
      <vt:lpstr>Singrauli!Print_Area</vt:lpstr>
      <vt:lpstr>Sipat!Print_Area</vt:lpstr>
      <vt:lpstr>Talcher!Print_Area</vt:lpstr>
      <vt:lpstr>Tanda!Print_Area</vt:lpstr>
      <vt:lpstr>TTPS!Print_Area</vt:lpstr>
      <vt:lpstr>Unchahar!Print_Area</vt:lpstr>
      <vt:lpstr>Vindhyachal!Print_Area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UMESH AMBATI</dc:creator>
  <cp:lastModifiedBy>umesh ambati</cp:lastModifiedBy>
  <dcterms:created xsi:type="dcterms:W3CDTF">2018-10-05T10:52:30Z</dcterms:created>
  <dcterms:modified xsi:type="dcterms:W3CDTF">2018-10-07T05:53:40Z</dcterms:modified>
</cp:coreProperties>
</file>